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_dlugosz\Desktop\"/>
    </mc:Choice>
  </mc:AlternateContent>
  <xr:revisionPtr revIDLastSave="0" documentId="13_ncr:1_{9F0907B0-6C18-4929-91A6-9BB3CCA66390}" xr6:coauthVersionLast="36" xr6:coauthVersionMax="36" xr10:uidLastSave="{00000000-0000-0000-0000-000000000000}"/>
  <bookViews>
    <workbookView xWindow="0" yWindow="0" windowWidth="14145" windowHeight="11790" xr2:uid="{00000000-000D-0000-FFFF-FFFF00000000}"/>
  </bookViews>
  <sheets>
    <sheet name="frekwencja_g12_00_gminy" sheetId="1" r:id="rId1"/>
  </sheets>
  <calcPr calcId="191029"/>
</workbook>
</file>

<file path=xl/calcChain.xml><?xml version="1.0" encoding="utf-8"?>
<calcChain xmlns="http://schemas.openxmlformats.org/spreadsheetml/2006/main">
  <c r="E70" i="1" l="1"/>
  <c r="D70" i="1" l="1"/>
  <c r="C70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</calcChain>
</file>

<file path=xl/sharedStrings.xml><?xml version="1.0" encoding="utf-8"?>
<sst xmlns="http://schemas.openxmlformats.org/spreadsheetml/2006/main" count="75" uniqueCount="75">
  <si>
    <t>TERYT</t>
  </si>
  <si>
    <t>podano</t>
  </si>
  <si>
    <t>Liczba wyborców z meldunku wyborczego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</si>
  <si>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</si>
  <si>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</si>
  <si>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</si>
  <si>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</si>
  <si>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</si>
  <si>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</si>
  <si>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</si>
  <si>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</si>
  <si>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</si>
  <si>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</si>
  <si>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</si>
  <si>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</si>
  <si>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</si>
  <si>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</si>
  <si>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</si>
  <si>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</si>
  <si>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</si>
  <si>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</si>
  <si>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</si>
  <si>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</si>
  <si>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</si>
  <si>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</si>
  <si>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</si>
  <si>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</si>
  <si>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</si>
  <si>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</si>
  <si>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</si>
  <si>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</si>
  <si>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</si>
  <si>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</si>
  <si>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</si>
  <si>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</si>
  <si>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</si>
  <si>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</si>
  <si>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</si>
  <si>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</si>
  <si>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</si>
  <si>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</si>
  <si>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</si>
  <si>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</si>
  <si>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</si>
  <si>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</si>
  <si>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</si>
  <si>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</si>
  <si>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</si>
  <si>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</si>
  <si>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</si>
  <si>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</si>
  <si>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</si>
  <si>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</si>
  <si>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</si>
  <si>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</si>
  <si>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</si>
  <si>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</si>
  <si>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</si>
  <si>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</si>
  <si>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</si>
  <si>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</si>
  <si>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</si>
  <si>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</si>
  <si>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</si>
  <si>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</si>
  <si>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</si>
  <si>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</si>
  <si>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</si>
  <si>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</si>
  <si>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</si>
  <si>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FREKWENCJA NA GODZ. 12.00</t>
  </si>
  <si>
    <t>Gmina</t>
  </si>
  <si>
    <t>Liczba uprawnionych</t>
  </si>
  <si>
    <t>Liczba wyborców, którym wydano karty do głosowania</t>
  </si>
  <si>
    <t>Frekwencja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</si>
</sst>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/>
    <xf numFmtId="10" fontId="18" fillId="0" borderId="10" xfId="0" applyNumberFormat="1" applyFont="1" applyBorder="1"/>
    <xf numFmtId="0" fontId="19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/>
    <xf numFmtId="0" fontId="19" fillId="0" borderId="0" xfId="0" applyFont="1" applyAlignment="1">
      <alignment horizontal="center"/>
    </xf>
    <xf numFmtId="3" fontId="19" fillId="0" borderId="10" xfId="0" applyNumberFormat="1" applyFont="1" applyBorder="1"/>
    <xf numFmtId="10" fontId="19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sqref="A1:E1"/>
    </sheetView>
  </sheetViews>
  <sheetFormatPr defaultRowHeight="14.25" x14ac:dyDescent="0.2"/>
  <cols>
    <col min="1" max="1" width="28.42578125" style="1" bestFit="1" customWidth="1"/>
    <col min="2" max="2" width="7.85546875" style="1" bestFit="1" customWidth="1"/>
    <col min="3" max="3" width="17.7109375" style="1" customWidth="1"/>
    <col min="4" max="4" width="26.28515625" style="1" customWidth="1"/>
    <col min="5" max="5" width="14.42578125" style="1" customWidth="1"/>
    <col min="6" max="9" width="0" style="1" hidden="1" customWidth="1"/>
    <col min="10" max="16384" width="9.140625" style="1"/>
  </cols>
  <sheetData>
    <row r="1" spans="1:7" x14ac:dyDescent="0.2">
      <c r="A1" s="7" t="s">
        <v>70</v>
      </c>
      <c r="B1" s="7"/>
      <c r="C1" s="7"/>
      <c r="D1" s="7"/>
      <c r="E1" s="7"/>
    </row>
    <row r="2" spans="1:7" s="2" customFormat="1" ht="99.75" x14ac:dyDescent="0.25">
      <c r="A2" s="5" t="s">
        <v>71</v>
      </c>
      <c r="B2" s="5" t="s">
        <v>0</v>
      </c>
      <c r="C2" s="5" t="s">
        <v>72</v>
      </c>
      <c r="D2" s="5" t="s">
        <v>73</v>
      </c>
      <c r="E2" s="5" t="s">
        <v>74</v>
      </c>
      <c r="F2" s="2" t="s">
        <v>1</v>
      </c>
      <c r="G2" s="2" t="s">
        <v>2</v>
      </c>
    </row>
    <row r="3" spans="1:7" x14ac:dyDescent="0.2">
      <c r="A3" s="3" t="s">
        <v>3</v>
      </c>
      <c r="B3" s="3" t="str">
        <f>"120501"</f>
        <v>120501</v>
      </c>
      <c r="C3" s="6">
        <v>19537</v>
      </c>
      <c r="D3" s="6">
        <v>4987</v>
      </c>
      <c r="E3" s="4">
        <v>0.25530000000000003</v>
      </c>
      <c r="F3" s="1">
        <v>19</v>
      </c>
      <c r="G3" s="1">
        <v>19490</v>
      </c>
    </row>
    <row r="4" spans="1:7" x14ac:dyDescent="0.2">
      <c r="A4" s="3" t="s">
        <v>4</v>
      </c>
      <c r="B4" s="3" t="str">
        <f>"120502"</f>
        <v>120502</v>
      </c>
      <c r="C4" s="6">
        <v>12702</v>
      </c>
      <c r="D4" s="6">
        <v>3091</v>
      </c>
      <c r="E4" s="4">
        <v>0.24329999999999999</v>
      </c>
      <c r="F4" s="1">
        <v>12</v>
      </c>
      <c r="G4" s="1">
        <v>12671</v>
      </c>
    </row>
    <row r="5" spans="1:7" x14ac:dyDescent="0.2">
      <c r="A5" s="3" t="s">
        <v>5</v>
      </c>
      <c r="B5" s="3" t="str">
        <f>"120503"</f>
        <v>120503</v>
      </c>
      <c r="C5" s="6">
        <v>7111</v>
      </c>
      <c r="D5" s="6">
        <v>1901</v>
      </c>
      <c r="E5" s="4">
        <v>0.26729999999999998</v>
      </c>
      <c r="F5" s="1">
        <v>7</v>
      </c>
      <c r="G5" s="1">
        <v>7086</v>
      </c>
    </row>
    <row r="6" spans="1:7" x14ac:dyDescent="0.2">
      <c r="A6" s="3" t="s">
        <v>6</v>
      </c>
      <c r="B6" s="3" t="str">
        <f>"120504"</f>
        <v>120504</v>
      </c>
      <c r="C6" s="6">
        <v>13040</v>
      </c>
      <c r="D6" s="6">
        <v>3452</v>
      </c>
      <c r="E6" s="4">
        <v>0.26469999999999999</v>
      </c>
      <c r="F6" s="1">
        <v>11</v>
      </c>
      <c r="G6" s="1">
        <v>13032</v>
      </c>
    </row>
    <row r="7" spans="1:7" x14ac:dyDescent="0.2">
      <c r="A7" s="3" t="s">
        <v>7</v>
      </c>
      <c r="B7" s="3" t="str">
        <f>"120505"</f>
        <v>120505</v>
      </c>
      <c r="C7" s="6">
        <v>5221</v>
      </c>
      <c r="D7" s="6">
        <v>1352</v>
      </c>
      <c r="E7" s="4">
        <v>0.25900000000000001</v>
      </c>
      <c r="F7" s="1">
        <v>7</v>
      </c>
      <c r="G7" s="1">
        <v>5210</v>
      </c>
    </row>
    <row r="8" spans="1:7" x14ac:dyDescent="0.2">
      <c r="A8" s="3" t="s">
        <v>8</v>
      </c>
      <c r="B8" s="3" t="str">
        <f>"120506"</f>
        <v>120506</v>
      </c>
      <c r="C8" s="6">
        <v>6407</v>
      </c>
      <c r="D8" s="6">
        <v>1579</v>
      </c>
      <c r="E8" s="4">
        <v>0.24640000000000001</v>
      </c>
      <c r="F8" s="1">
        <v>9</v>
      </c>
      <c r="G8" s="1">
        <v>6396</v>
      </c>
    </row>
    <row r="9" spans="1:7" x14ac:dyDescent="0.2">
      <c r="A9" s="3" t="s">
        <v>9</v>
      </c>
      <c r="B9" s="3" t="str">
        <f>"120507"</f>
        <v>120507</v>
      </c>
      <c r="C9" s="6">
        <v>3754</v>
      </c>
      <c r="D9" s="6">
        <v>915</v>
      </c>
      <c r="E9" s="4">
        <v>0.2437</v>
      </c>
      <c r="F9" s="1">
        <v>3</v>
      </c>
      <c r="G9" s="1">
        <v>3748</v>
      </c>
    </row>
    <row r="10" spans="1:7" x14ac:dyDescent="0.2">
      <c r="A10" s="3" t="s">
        <v>10</v>
      </c>
      <c r="B10" s="3" t="str">
        <f>"120508"</f>
        <v>120508</v>
      </c>
      <c r="C10" s="6">
        <v>4039</v>
      </c>
      <c r="D10" s="6">
        <v>1065</v>
      </c>
      <c r="E10" s="4">
        <v>0.26369999999999999</v>
      </c>
      <c r="F10" s="1">
        <v>5</v>
      </c>
      <c r="G10" s="1">
        <v>4030</v>
      </c>
    </row>
    <row r="11" spans="1:7" x14ac:dyDescent="0.2">
      <c r="A11" s="3" t="s">
        <v>11</v>
      </c>
      <c r="B11" s="3" t="str">
        <f>"120509"</f>
        <v>120509</v>
      </c>
      <c r="C11" s="6">
        <v>3890</v>
      </c>
      <c r="D11" s="6">
        <v>1022</v>
      </c>
      <c r="E11" s="4">
        <v>0.26269999999999999</v>
      </c>
      <c r="F11" s="1">
        <v>9</v>
      </c>
      <c r="G11" s="1">
        <v>3846</v>
      </c>
    </row>
    <row r="12" spans="1:7" x14ac:dyDescent="0.2">
      <c r="A12" s="3" t="s">
        <v>12</v>
      </c>
      <c r="B12" s="3" t="str">
        <f>"120510"</f>
        <v>120510</v>
      </c>
      <c r="C12" s="6">
        <v>5424</v>
      </c>
      <c r="D12" s="6">
        <v>1368</v>
      </c>
      <c r="E12" s="4">
        <v>0.25219999999999998</v>
      </c>
      <c r="F12" s="1">
        <v>12</v>
      </c>
      <c r="G12" s="1">
        <v>5211</v>
      </c>
    </row>
    <row r="13" spans="1:7" x14ac:dyDescent="0.2">
      <c r="A13" s="3" t="s">
        <v>13</v>
      </c>
      <c r="B13" s="3" t="str">
        <f>"120701"</f>
        <v>120701</v>
      </c>
      <c r="C13" s="6">
        <v>10764</v>
      </c>
      <c r="D13" s="6">
        <v>3034</v>
      </c>
      <c r="E13" s="4">
        <v>0.28189999999999998</v>
      </c>
      <c r="F13" s="1">
        <v>12</v>
      </c>
      <c r="G13" s="1">
        <v>10738</v>
      </c>
    </row>
    <row r="14" spans="1:7" x14ac:dyDescent="0.2">
      <c r="A14" s="3" t="s">
        <v>14</v>
      </c>
      <c r="B14" s="3" t="str">
        <f>"120702"</f>
        <v>120702</v>
      </c>
      <c r="C14" s="6">
        <v>5930</v>
      </c>
      <c r="D14" s="6">
        <v>1479</v>
      </c>
      <c r="E14" s="4">
        <v>0.24940000000000001</v>
      </c>
      <c r="F14" s="1">
        <v>4</v>
      </c>
      <c r="G14" s="1">
        <v>5899</v>
      </c>
    </row>
    <row r="15" spans="1:7" x14ac:dyDescent="0.2">
      <c r="A15" s="3" t="s">
        <v>15</v>
      </c>
      <c r="B15" s="3" t="str">
        <f>"120703"</f>
        <v>120703</v>
      </c>
      <c r="C15" s="6">
        <v>7553</v>
      </c>
      <c r="D15" s="6">
        <v>1815</v>
      </c>
      <c r="E15" s="4">
        <v>0.24030000000000001</v>
      </c>
      <c r="F15" s="1">
        <v>10</v>
      </c>
      <c r="G15" s="1">
        <v>7535</v>
      </c>
    </row>
    <row r="16" spans="1:7" x14ac:dyDescent="0.2">
      <c r="A16" s="3" t="s">
        <v>16</v>
      </c>
      <c r="B16" s="3" t="str">
        <f>"120704"</f>
        <v>120704</v>
      </c>
      <c r="C16" s="6">
        <v>6350</v>
      </c>
      <c r="D16" s="6">
        <v>1496</v>
      </c>
      <c r="E16" s="4">
        <v>0.2356</v>
      </c>
      <c r="F16" s="1">
        <v>12</v>
      </c>
      <c r="G16" s="1">
        <v>6326</v>
      </c>
    </row>
    <row r="17" spans="1:7" x14ac:dyDescent="0.2">
      <c r="A17" s="3" t="s">
        <v>17</v>
      </c>
      <c r="B17" s="3" t="str">
        <f>"120705"</f>
        <v>120705</v>
      </c>
      <c r="C17" s="6">
        <v>5788</v>
      </c>
      <c r="D17" s="6">
        <v>1475</v>
      </c>
      <c r="E17" s="4">
        <v>0.25480000000000003</v>
      </c>
      <c r="F17" s="1">
        <v>6</v>
      </c>
      <c r="G17" s="1">
        <v>5782</v>
      </c>
    </row>
    <row r="18" spans="1:7" x14ac:dyDescent="0.2">
      <c r="A18" s="3" t="s">
        <v>18</v>
      </c>
      <c r="B18" s="3" t="str">
        <f>"120706"</f>
        <v>120706</v>
      </c>
      <c r="C18" s="6">
        <v>6040</v>
      </c>
      <c r="D18" s="6">
        <v>1882</v>
      </c>
      <c r="E18" s="4">
        <v>0.31159999999999999</v>
      </c>
      <c r="F18" s="1">
        <v>8</v>
      </c>
      <c r="G18" s="1">
        <v>6020</v>
      </c>
    </row>
    <row r="19" spans="1:7" x14ac:dyDescent="0.2">
      <c r="A19" s="3" t="s">
        <v>19</v>
      </c>
      <c r="B19" s="3" t="str">
        <f>"120707"</f>
        <v>120707</v>
      </c>
      <c r="C19" s="6">
        <v>18932</v>
      </c>
      <c r="D19" s="6">
        <v>5274</v>
      </c>
      <c r="E19" s="4">
        <v>0.27860000000000001</v>
      </c>
      <c r="F19" s="1">
        <v>20</v>
      </c>
      <c r="G19" s="1">
        <v>18868</v>
      </c>
    </row>
    <row r="20" spans="1:7" x14ac:dyDescent="0.2">
      <c r="A20" s="3" t="s">
        <v>20</v>
      </c>
      <c r="B20" s="3" t="str">
        <f>"120708"</f>
        <v>120708</v>
      </c>
      <c r="C20" s="6">
        <v>7422</v>
      </c>
      <c r="D20" s="6">
        <v>1920</v>
      </c>
      <c r="E20" s="4">
        <v>0.25869999999999999</v>
      </c>
      <c r="F20" s="1">
        <v>8</v>
      </c>
      <c r="G20" s="1">
        <v>7408</v>
      </c>
    </row>
    <row r="21" spans="1:7" x14ac:dyDescent="0.2">
      <c r="A21" s="3" t="s">
        <v>21</v>
      </c>
      <c r="B21" s="3" t="str">
        <f>"120709"</f>
        <v>120709</v>
      </c>
      <c r="C21" s="6">
        <v>12839</v>
      </c>
      <c r="D21" s="6">
        <v>3228</v>
      </c>
      <c r="E21" s="4">
        <v>0.25140000000000001</v>
      </c>
      <c r="F21" s="1">
        <v>12</v>
      </c>
      <c r="G21" s="1">
        <v>12833</v>
      </c>
    </row>
    <row r="22" spans="1:7" x14ac:dyDescent="0.2">
      <c r="A22" s="3" t="s">
        <v>22</v>
      </c>
      <c r="B22" s="3" t="str">
        <f>"120710"</f>
        <v>120710</v>
      </c>
      <c r="C22" s="6">
        <v>5382</v>
      </c>
      <c r="D22" s="6">
        <v>987</v>
      </c>
      <c r="E22" s="4">
        <v>0.18340000000000001</v>
      </c>
      <c r="F22" s="1">
        <v>4</v>
      </c>
      <c r="G22" s="1">
        <v>5374</v>
      </c>
    </row>
    <row r="23" spans="1:7" x14ac:dyDescent="0.2">
      <c r="A23" s="3" t="s">
        <v>23</v>
      </c>
      <c r="B23" s="3" t="str">
        <f>"120711"</f>
        <v>120711</v>
      </c>
      <c r="C23" s="6">
        <v>5007</v>
      </c>
      <c r="D23" s="6">
        <v>1434</v>
      </c>
      <c r="E23" s="4">
        <v>0.28639999999999999</v>
      </c>
      <c r="F23" s="1">
        <v>5</v>
      </c>
      <c r="G23" s="1">
        <v>4991</v>
      </c>
    </row>
    <row r="24" spans="1:7" x14ac:dyDescent="0.2">
      <c r="A24" s="3" t="s">
        <v>24</v>
      </c>
      <c r="B24" s="3" t="str">
        <f>"120712"</f>
        <v>120712</v>
      </c>
      <c r="C24" s="6">
        <v>4792</v>
      </c>
      <c r="D24" s="6">
        <v>1474</v>
      </c>
      <c r="E24" s="4">
        <v>0.30759999999999998</v>
      </c>
      <c r="F24" s="1">
        <v>6</v>
      </c>
      <c r="G24" s="1">
        <v>4784</v>
      </c>
    </row>
    <row r="25" spans="1:7" x14ac:dyDescent="0.2">
      <c r="A25" s="3" t="s">
        <v>25</v>
      </c>
      <c r="B25" s="3" t="str">
        <f>"121001"</f>
        <v>121001</v>
      </c>
      <c r="C25" s="6">
        <v>4464</v>
      </c>
      <c r="D25" s="6">
        <v>1304</v>
      </c>
      <c r="E25" s="4">
        <v>0.29210000000000003</v>
      </c>
      <c r="F25" s="1">
        <v>4</v>
      </c>
      <c r="G25" s="1">
        <v>4455</v>
      </c>
    </row>
    <row r="26" spans="1:7" x14ac:dyDescent="0.2">
      <c r="A26" s="3" t="s">
        <v>26</v>
      </c>
      <c r="B26" s="3" t="str">
        <f>"121002"</f>
        <v>121002</v>
      </c>
      <c r="C26" s="6">
        <v>21488</v>
      </c>
      <c r="D26" s="6">
        <v>6113</v>
      </c>
      <c r="E26" s="4">
        <v>0.28449999999999998</v>
      </c>
      <c r="F26" s="1">
        <v>27</v>
      </c>
      <c r="G26" s="1">
        <v>21451</v>
      </c>
    </row>
    <row r="27" spans="1:7" x14ac:dyDescent="0.2">
      <c r="A27" s="3" t="s">
        <v>27</v>
      </c>
      <c r="B27" s="3" t="str">
        <f>"121003"</f>
        <v>121003</v>
      </c>
      <c r="C27" s="6">
        <v>6846</v>
      </c>
      <c r="D27" s="6">
        <v>1921</v>
      </c>
      <c r="E27" s="4">
        <v>0.28060000000000002</v>
      </c>
      <c r="F27" s="1">
        <v>9</v>
      </c>
      <c r="G27" s="1">
        <v>6822</v>
      </c>
    </row>
    <row r="28" spans="1:7" x14ac:dyDescent="0.2">
      <c r="A28" s="3" t="s">
        <v>28</v>
      </c>
      <c r="B28" s="3" t="str">
        <f>"121004"</f>
        <v>121004</v>
      </c>
      <c r="C28" s="6">
        <v>18362</v>
      </c>
      <c r="D28" s="6">
        <v>5402</v>
      </c>
      <c r="E28" s="4">
        <v>0.29420000000000002</v>
      </c>
      <c r="F28" s="1">
        <v>17</v>
      </c>
      <c r="G28" s="1">
        <v>18334</v>
      </c>
    </row>
    <row r="29" spans="1:7" x14ac:dyDescent="0.2">
      <c r="A29" s="3" t="s">
        <v>29</v>
      </c>
      <c r="B29" s="3" t="str">
        <f>"121005"</f>
        <v>121005</v>
      </c>
      <c r="C29" s="6">
        <v>7675</v>
      </c>
      <c r="D29" s="6">
        <v>2230</v>
      </c>
      <c r="E29" s="4">
        <v>0.29060000000000002</v>
      </c>
      <c r="F29" s="1">
        <v>8</v>
      </c>
      <c r="G29" s="1">
        <v>7655</v>
      </c>
    </row>
    <row r="30" spans="1:7" x14ac:dyDescent="0.2">
      <c r="A30" s="3" t="s">
        <v>30</v>
      </c>
      <c r="B30" s="3" t="str">
        <f>"121006"</f>
        <v>121006</v>
      </c>
      <c r="C30" s="6">
        <v>10866</v>
      </c>
      <c r="D30" s="6">
        <v>3503</v>
      </c>
      <c r="E30" s="4">
        <v>0.32240000000000002</v>
      </c>
      <c r="F30" s="1">
        <v>14</v>
      </c>
      <c r="G30" s="1">
        <v>10849</v>
      </c>
    </row>
    <row r="31" spans="1:7" x14ac:dyDescent="0.2">
      <c r="A31" s="3" t="s">
        <v>31</v>
      </c>
      <c r="B31" s="3" t="str">
        <f>"121007"</f>
        <v>121007</v>
      </c>
      <c r="C31" s="6">
        <v>13773</v>
      </c>
      <c r="D31" s="6">
        <v>4018</v>
      </c>
      <c r="E31" s="4">
        <v>0.29170000000000001</v>
      </c>
      <c r="F31" s="1">
        <v>17</v>
      </c>
      <c r="G31" s="1">
        <v>12786</v>
      </c>
    </row>
    <row r="32" spans="1:7" x14ac:dyDescent="0.2">
      <c r="A32" s="3" t="s">
        <v>32</v>
      </c>
      <c r="B32" s="3" t="str">
        <f>"121008"</f>
        <v>121008</v>
      </c>
      <c r="C32" s="6">
        <v>4464</v>
      </c>
      <c r="D32" s="6">
        <v>946</v>
      </c>
      <c r="E32" s="4">
        <v>0.21190000000000001</v>
      </c>
      <c r="F32" s="1">
        <v>7</v>
      </c>
      <c r="G32" s="1">
        <v>4351</v>
      </c>
    </row>
    <row r="33" spans="1:7" x14ac:dyDescent="0.2">
      <c r="A33" s="3" t="s">
        <v>33</v>
      </c>
      <c r="B33" s="3" t="str">
        <f>"121009"</f>
        <v>121009</v>
      </c>
      <c r="C33" s="6">
        <v>12068</v>
      </c>
      <c r="D33" s="6">
        <v>3273</v>
      </c>
      <c r="E33" s="4">
        <v>0.2712</v>
      </c>
      <c r="F33" s="1">
        <v>13</v>
      </c>
      <c r="G33" s="1">
        <v>12048</v>
      </c>
    </row>
    <row r="34" spans="1:7" x14ac:dyDescent="0.2">
      <c r="A34" s="3" t="s">
        <v>34</v>
      </c>
      <c r="B34" s="3" t="str">
        <f>"121010"</f>
        <v>121010</v>
      </c>
      <c r="C34" s="6">
        <v>8157</v>
      </c>
      <c r="D34" s="6">
        <v>2304</v>
      </c>
      <c r="E34" s="4">
        <v>0.28249999999999997</v>
      </c>
      <c r="F34" s="1">
        <v>12</v>
      </c>
      <c r="G34" s="1">
        <v>8146</v>
      </c>
    </row>
    <row r="35" spans="1:7" x14ac:dyDescent="0.2">
      <c r="A35" s="3" t="s">
        <v>35</v>
      </c>
      <c r="B35" s="3" t="str">
        <f>"121011"</f>
        <v>121011</v>
      </c>
      <c r="C35" s="6">
        <v>8942</v>
      </c>
      <c r="D35" s="6">
        <v>2388</v>
      </c>
      <c r="E35" s="4">
        <v>0.2671</v>
      </c>
      <c r="F35" s="1">
        <v>13</v>
      </c>
      <c r="G35" s="1">
        <v>8678</v>
      </c>
    </row>
    <row r="36" spans="1:7" x14ac:dyDescent="0.2">
      <c r="A36" s="3" t="s">
        <v>36</v>
      </c>
      <c r="B36" s="3" t="str">
        <f>"121012"</f>
        <v>121012</v>
      </c>
      <c r="C36" s="6">
        <v>6369</v>
      </c>
      <c r="D36" s="6">
        <v>1806</v>
      </c>
      <c r="E36" s="4">
        <v>0.28360000000000002</v>
      </c>
      <c r="F36" s="1">
        <v>8</v>
      </c>
      <c r="G36" s="1">
        <v>6361</v>
      </c>
    </row>
    <row r="37" spans="1:7" x14ac:dyDescent="0.2">
      <c r="A37" s="3" t="s">
        <v>37</v>
      </c>
      <c r="B37" s="3" t="str">
        <f>"121013"</f>
        <v>121013</v>
      </c>
      <c r="C37" s="6">
        <v>7913</v>
      </c>
      <c r="D37" s="6">
        <v>2055</v>
      </c>
      <c r="E37" s="4">
        <v>0.25969999999999999</v>
      </c>
      <c r="F37" s="1">
        <v>9</v>
      </c>
      <c r="G37" s="1">
        <v>7813</v>
      </c>
    </row>
    <row r="38" spans="1:7" x14ac:dyDescent="0.2">
      <c r="A38" s="3" t="s">
        <v>38</v>
      </c>
      <c r="B38" s="3" t="str">
        <f>"121014"</f>
        <v>121014</v>
      </c>
      <c r="C38" s="6">
        <v>9770</v>
      </c>
      <c r="D38" s="6">
        <v>2386</v>
      </c>
      <c r="E38" s="4">
        <v>0.2442</v>
      </c>
      <c r="F38" s="1">
        <v>13</v>
      </c>
      <c r="G38" s="1">
        <v>9757</v>
      </c>
    </row>
    <row r="39" spans="1:7" x14ac:dyDescent="0.2">
      <c r="A39" s="3" t="s">
        <v>39</v>
      </c>
      <c r="B39" s="3" t="str">
        <f>"121015"</f>
        <v>121015</v>
      </c>
      <c r="C39" s="6">
        <v>2811</v>
      </c>
      <c r="D39" s="6">
        <v>856</v>
      </c>
      <c r="E39" s="4">
        <v>0.30449999999999999</v>
      </c>
      <c r="F39" s="1">
        <v>2</v>
      </c>
      <c r="G39" s="1">
        <v>2800</v>
      </c>
    </row>
    <row r="40" spans="1:7" x14ac:dyDescent="0.2">
      <c r="A40" s="3" t="s">
        <v>40</v>
      </c>
      <c r="B40" s="3" t="str">
        <f>"121016"</f>
        <v>121016</v>
      </c>
      <c r="C40" s="6">
        <v>17625</v>
      </c>
      <c r="D40" s="6">
        <v>5064</v>
      </c>
      <c r="E40" s="4">
        <v>0.2873</v>
      </c>
      <c r="F40" s="1">
        <v>15</v>
      </c>
      <c r="G40" s="1">
        <v>17552</v>
      </c>
    </row>
    <row r="41" spans="1:7" x14ac:dyDescent="0.2">
      <c r="A41" s="3" t="s">
        <v>41</v>
      </c>
      <c r="B41" s="3" t="str">
        <f>"121101"</f>
        <v>121101</v>
      </c>
      <c r="C41" s="6">
        <v>24663</v>
      </c>
      <c r="D41" s="6">
        <v>5799</v>
      </c>
      <c r="E41" s="4">
        <v>0.2351</v>
      </c>
      <c r="F41" s="1">
        <v>21</v>
      </c>
      <c r="G41" s="1">
        <v>24486</v>
      </c>
    </row>
    <row r="42" spans="1:7" x14ac:dyDescent="0.2">
      <c r="A42" s="3" t="s">
        <v>42</v>
      </c>
      <c r="B42" s="3" t="str">
        <f>"121102"</f>
        <v>121102</v>
      </c>
      <c r="C42" s="6">
        <v>6447</v>
      </c>
      <c r="D42" s="6">
        <v>2567</v>
      </c>
      <c r="E42" s="4">
        <v>0.3982</v>
      </c>
      <c r="F42" s="1">
        <v>6</v>
      </c>
      <c r="G42" s="1">
        <v>5903</v>
      </c>
    </row>
    <row r="43" spans="1:7" x14ac:dyDescent="0.2">
      <c r="A43" s="3" t="s">
        <v>43</v>
      </c>
      <c r="B43" s="3" t="str">
        <f>"121103"</f>
        <v>121103</v>
      </c>
      <c r="C43" s="6">
        <v>16949</v>
      </c>
      <c r="D43" s="6">
        <v>2686</v>
      </c>
      <c r="E43" s="4">
        <v>0.1585</v>
      </c>
      <c r="F43" s="1">
        <v>23</v>
      </c>
      <c r="G43" s="1">
        <v>16933</v>
      </c>
    </row>
    <row r="44" spans="1:7" x14ac:dyDescent="0.2">
      <c r="A44" s="3" t="s">
        <v>44</v>
      </c>
      <c r="B44" s="3" t="str">
        <f>"121104"</f>
        <v>121104</v>
      </c>
      <c r="C44" s="6">
        <v>5872</v>
      </c>
      <c r="D44" s="6">
        <v>1182</v>
      </c>
      <c r="E44" s="4">
        <v>0.20130000000000001</v>
      </c>
      <c r="F44" s="1">
        <v>7</v>
      </c>
      <c r="G44" s="1">
        <v>5832</v>
      </c>
    </row>
    <row r="45" spans="1:7" x14ac:dyDescent="0.2">
      <c r="A45" s="3" t="s">
        <v>45</v>
      </c>
      <c r="B45" s="3" t="str">
        <f>"121105"</f>
        <v>121105</v>
      </c>
      <c r="C45" s="6">
        <v>13869</v>
      </c>
      <c r="D45" s="6">
        <v>3064</v>
      </c>
      <c r="E45" s="4">
        <v>0.22090000000000001</v>
      </c>
      <c r="F45" s="1">
        <v>11</v>
      </c>
      <c r="G45" s="1">
        <v>13834</v>
      </c>
    </row>
    <row r="46" spans="1:7" x14ac:dyDescent="0.2">
      <c r="A46" s="3" t="s">
        <v>46</v>
      </c>
      <c r="B46" s="3" t="str">
        <f>"121106"</f>
        <v>121106</v>
      </c>
      <c r="C46" s="6">
        <v>5265</v>
      </c>
      <c r="D46" s="6">
        <v>1239</v>
      </c>
      <c r="E46" s="4">
        <v>0.23530000000000001</v>
      </c>
      <c r="F46" s="1">
        <v>6</v>
      </c>
      <c r="G46" s="1">
        <v>5175</v>
      </c>
    </row>
    <row r="47" spans="1:7" x14ac:dyDescent="0.2">
      <c r="A47" s="3" t="s">
        <v>47</v>
      </c>
      <c r="B47" s="3" t="str">
        <f>"121107"</f>
        <v>121107</v>
      </c>
      <c r="C47" s="6">
        <v>4420</v>
      </c>
      <c r="D47" s="6">
        <v>1096</v>
      </c>
      <c r="E47" s="4">
        <v>0.248</v>
      </c>
      <c r="F47" s="1">
        <v>5</v>
      </c>
      <c r="G47" s="1">
        <v>4409</v>
      </c>
    </row>
    <row r="48" spans="1:7" x14ac:dyDescent="0.2">
      <c r="A48" s="3" t="s">
        <v>48</v>
      </c>
      <c r="B48" s="3" t="str">
        <f>"121108"</f>
        <v>121108</v>
      </c>
      <c r="C48" s="6">
        <v>7104</v>
      </c>
      <c r="D48" s="6">
        <v>1592</v>
      </c>
      <c r="E48" s="4">
        <v>0.22409999999999999</v>
      </c>
      <c r="F48" s="1">
        <v>9</v>
      </c>
      <c r="G48" s="1">
        <v>7083</v>
      </c>
    </row>
    <row r="49" spans="1:7" x14ac:dyDescent="0.2">
      <c r="A49" s="3" t="s">
        <v>49</v>
      </c>
      <c r="B49" s="3" t="str">
        <f>"121109"</f>
        <v>121109</v>
      </c>
      <c r="C49" s="6">
        <v>18048</v>
      </c>
      <c r="D49" s="6">
        <v>3627</v>
      </c>
      <c r="E49" s="4">
        <v>0.20100000000000001</v>
      </c>
      <c r="F49" s="1">
        <v>21</v>
      </c>
      <c r="G49" s="1">
        <v>18034</v>
      </c>
    </row>
    <row r="50" spans="1:7" x14ac:dyDescent="0.2">
      <c r="A50" s="3" t="s">
        <v>50</v>
      </c>
      <c r="B50" s="3" t="str">
        <f>"121110"</f>
        <v>121110</v>
      </c>
      <c r="C50" s="6">
        <v>6335</v>
      </c>
      <c r="D50" s="6">
        <v>1676</v>
      </c>
      <c r="E50" s="4">
        <v>0.2646</v>
      </c>
      <c r="F50" s="1">
        <v>4</v>
      </c>
      <c r="G50" s="1">
        <v>6329</v>
      </c>
    </row>
    <row r="51" spans="1:7" x14ac:dyDescent="0.2">
      <c r="A51" s="3" t="s">
        <v>51</v>
      </c>
      <c r="B51" s="3" t="str">
        <f>"121111"</f>
        <v>121111</v>
      </c>
      <c r="C51" s="6">
        <v>10796</v>
      </c>
      <c r="D51" s="6">
        <v>2554</v>
      </c>
      <c r="E51" s="4">
        <v>0.2366</v>
      </c>
      <c r="F51" s="1">
        <v>10</v>
      </c>
      <c r="G51" s="1">
        <v>10782</v>
      </c>
    </row>
    <row r="52" spans="1:7" x14ac:dyDescent="0.2">
      <c r="A52" s="3" t="s">
        <v>52</v>
      </c>
      <c r="B52" s="3" t="str">
        <f>"121112"</f>
        <v>121112</v>
      </c>
      <c r="C52" s="6">
        <v>13145</v>
      </c>
      <c r="D52" s="6">
        <v>3499</v>
      </c>
      <c r="E52" s="4">
        <v>0.26619999999999999</v>
      </c>
      <c r="F52" s="1">
        <v>11</v>
      </c>
      <c r="G52" s="1">
        <v>12841</v>
      </c>
    </row>
    <row r="53" spans="1:7" x14ac:dyDescent="0.2">
      <c r="A53" s="3" t="s">
        <v>53</v>
      </c>
      <c r="B53" s="3" t="str">
        <f>"121113"</f>
        <v>121113</v>
      </c>
      <c r="C53" s="6">
        <v>3418</v>
      </c>
      <c r="D53" s="6">
        <v>795</v>
      </c>
      <c r="E53" s="4">
        <v>0.2326</v>
      </c>
      <c r="F53" s="1">
        <v>5</v>
      </c>
      <c r="G53" s="1">
        <v>3413</v>
      </c>
    </row>
    <row r="54" spans="1:7" x14ac:dyDescent="0.2">
      <c r="A54" s="3" t="s">
        <v>54</v>
      </c>
      <c r="B54" s="3" t="str">
        <f>"121114"</f>
        <v>121114</v>
      </c>
      <c r="C54" s="6">
        <v>8237</v>
      </c>
      <c r="D54" s="6">
        <v>1437</v>
      </c>
      <c r="E54" s="4">
        <v>0.17449999999999999</v>
      </c>
      <c r="F54" s="1">
        <v>9</v>
      </c>
      <c r="G54" s="1">
        <v>8189</v>
      </c>
    </row>
    <row r="55" spans="1:7" x14ac:dyDescent="0.2">
      <c r="A55" s="3" t="s">
        <v>55</v>
      </c>
      <c r="B55" s="3" t="str">
        <f>"121501"</f>
        <v>121501</v>
      </c>
      <c r="C55" s="6">
        <v>3927</v>
      </c>
      <c r="D55" s="6">
        <v>897</v>
      </c>
      <c r="E55" s="4">
        <v>0.22839999999999999</v>
      </c>
      <c r="F55" s="1">
        <v>4</v>
      </c>
      <c r="G55" s="1">
        <v>3919</v>
      </c>
    </row>
    <row r="56" spans="1:7" x14ac:dyDescent="0.2">
      <c r="A56" s="3" t="s">
        <v>56</v>
      </c>
      <c r="B56" s="3" t="str">
        <f>"121502"</f>
        <v>121502</v>
      </c>
      <c r="C56" s="6">
        <v>6948</v>
      </c>
      <c r="D56" s="6">
        <v>1791</v>
      </c>
      <c r="E56" s="4">
        <v>0.25779999999999997</v>
      </c>
      <c r="F56" s="1">
        <v>6</v>
      </c>
      <c r="G56" s="1">
        <v>6921</v>
      </c>
    </row>
    <row r="57" spans="1:7" x14ac:dyDescent="0.2">
      <c r="A57" s="3" t="s">
        <v>57</v>
      </c>
      <c r="B57" s="3" t="str">
        <f>"121503"</f>
        <v>121503</v>
      </c>
      <c r="C57" s="6">
        <v>6567</v>
      </c>
      <c r="D57" s="6">
        <v>1900</v>
      </c>
      <c r="E57" s="4">
        <v>0.2893</v>
      </c>
      <c r="F57" s="1">
        <v>6</v>
      </c>
      <c r="G57" s="1">
        <v>6558</v>
      </c>
    </row>
    <row r="58" spans="1:7" x14ac:dyDescent="0.2">
      <c r="A58" s="3" t="s">
        <v>58</v>
      </c>
      <c r="B58" s="3" t="str">
        <f>"121504"</f>
        <v>121504</v>
      </c>
      <c r="C58" s="6">
        <v>5149</v>
      </c>
      <c r="D58" s="6">
        <v>1073</v>
      </c>
      <c r="E58" s="4">
        <v>0.2084</v>
      </c>
      <c r="F58" s="1">
        <v>4</v>
      </c>
      <c r="G58" s="1">
        <v>5145</v>
      </c>
    </row>
    <row r="59" spans="1:7" x14ac:dyDescent="0.2">
      <c r="A59" s="3" t="s">
        <v>59</v>
      </c>
      <c r="B59" s="3" t="str">
        <f>"121505"</f>
        <v>121505</v>
      </c>
      <c r="C59" s="6">
        <v>8319</v>
      </c>
      <c r="D59" s="6">
        <v>2040</v>
      </c>
      <c r="E59" s="4">
        <v>0.2452</v>
      </c>
      <c r="F59" s="1">
        <v>6</v>
      </c>
      <c r="G59" s="1">
        <v>8300</v>
      </c>
    </row>
    <row r="60" spans="1:7" x14ac:dyDescent="0.2">
      <c r="A60" s="3" t="s">
        <v>60</v>
      </c>
      <c r="B60" s="3" t="str">
        <f>"121506"</f>
        <v>121506</v>
      </c>
      <c r="C60" s="6">
        <v>11841</v>
      </c>
      <c r="D60" s="6">
        <v>2787</v>
      </c>
      <c r="E60" s="4">
        <v>0.2354</v>
      </c>
      <c r="F60" s="1">
        <v>9</v>
      </c>
      <c r="G60" s="1">
        <v>11813</v>
      </c>
    </row>
    <row r="61" spans="1:7" x14ac:dyDescent="0.2">
      <c r="A61" s="3" t="s">
        <v>61</v>
      </c>
      <c r="B61" s="3" t="str">
        <f>"121507"</f>
        <v>121507</v>
      </c>
      <c r="C61" s="6">
        <v>9244</v>
      </c>
      <c r="D61" s="6">
        <v>2414</v>
      </c>
      <c r="E61" s="4">
        <v>0.2611</v>
      </c>
      <c r="F61" s="1">
        <v>9</v>
      </c>
      <c r="G61" s="1">
        <v>9220</v>
      </c>
    </row>
    <row r="62" spans="1:7" x14ac:dyDescent="0.2">
      <c r="A62" s="3" t="s">
        <v>62</v>
      </c>
      <c r="B62" s="3" t="str">
        <f>"121508"</f>
        <v>121508</v>
      </c>
      <c r="C62" s="6">
        <v>6915</v>
      </c>
      <c r="D62" s="6">
        <v>1707</v>
      </c>
      <c r="E62" s="4">
        <v>0.24690000000000001</v>
      </c>
      <c r="F62" s="1">
        <v>8</v>
      </c>
      <c r="G62" s="1">
        <v>6867</v>
      </c>
    </row>
    <row r="63" spans="1:7" x14ac:dyDescent="0.2">
      <c r="A63" s="3" t="s">
        <v>63</v>
      </c>
      <c r="B63" s="3" t="str">
        <f>"121509"</f>
        <v>121509</v>
      </c>
      <c r="C63" s="6">
        <v>4267</v>
      </c>
      <c r="D63" s="6">
        <v>1135</v>
      </c>
      <c r="E63" s="4">
        <v>0.26600000000000001</v>
      </c>
      <c r="F63" s="1">
        <v>5</v>
      </c>
      <c r="G63" s="1">
        <v>4260</v>
      </c>
    </row>
    <row r="64" spans="1:7" x14ac:dyDescent="0.2">
      <c r="A64" s="3" t="s">
        <v>64</v>
      </c>
      <c r="B64" s="3" t="str">
        <f>"121701"</f>
        <v>121701</v>
      </c>
      <c r="C64" s="6">
        <v>22672</v>
      </c>
      <c r="D64" s="6">
        <v>6863</v>
      </c>
      <c r="E64" s="4">
        <v>0.30270000000000002</v>
      </c>
      <c r="F64" s="1">
        <v>19</v>
      </c>
      <c r="G64" s="1">
        <v>21559</v>
      </c>
    </row>
    <row r="65" spans="1:7" x14ac:dyDescent="0.2">
      <c r="A65" s="3" t="s">
        <v>65</v>
      </c>
      <c r="B65" s="3" t="str">
        <f>"121702"</f>
        <v>121702</v>
      </c>
      <c r="C65" s="6">
        <v>5617</v>
      </c>
      <c r="D65" s="6">
        <v>1234</v>
      </c>
      <c r="E65" s="4">
        <v>0.21970000000000001</v>
      </c>
      <c r="F65" s="1">
        <v>8</v>
      </c>
      <c r="G65" s="1">
        <v>5374</v>
      </c>
    </row>
    <row r="66" spans="1:7" x14ac:dyDescent="0.2">
      <c r="A66" s="3" t="s">
        <v>66</v>
      </c>
      <c r="B66" s="3" t="str">
        <f>"121703"</f>
        <v>121703</v>
      </c>
      <c r="C66" s="6">
        <v>10598</v>
      </c>
      <c r="D66" s="6">
        <v>2376</v>
      </c>
      <c r="E66" s="4">
        <v>0.22420000000000001</v>
      </c>
      <c r="F66" s="1">
        <v>10</v>
      </c>
      <c r="G66" s="1">
        <v>10445</v>
      </c>
    </row>
    <row r="67" spans="1:7" x14ac:dyDescent="0.2">
      <c r="A67" s="3" t="s">
        <v>67</v>
      </c>
      <c r="B67" s="3" t="str">
        <f>"121704"</f>
        <v>121704</v>
      </c>
      <c r="C67" s="6">
        <v>7243</v>
      </c>
      <c r="D67" s="6">
        <v>1544</v>
      </c>
      <c r="E67" s="4">
        <v>0.2132</v>
      </c>
      <c r="F67" s="1">
        <v>4</v>
      </c>
      <c r="G67" s="1">
        <v>7070</v>
      </c>
    </row>
    <row r="68" spans="1:7" x14ac:dyDescent="0.2">
      <c r="A68" s="3" t="s">
        <v>68</v>
      </c>
      <c r="B68" s="3" t="str">
        <f>"121705"</f>
        <v>121705</v>
      </c>
      <c r="C68" s="6">
        <v>9185</v>
      </c>
      <c r="D68" s="6">
        <v>1736</v>
      </c>
      <c r="E68" s="4">
        <v>0.189</v>
      </c>
      <c r="F68" s="1">
        <v>8</v>
      </c>
      <c r="G68" s="1">
        <v>8945</v>
      </c>
    </row>
    <row r="69" spans="1:7" x14ac:dyDescent="0.2">
      <c r="A69" s="3" t="s">
        <v>69</v>
      </c>
      <c r="B69" s="3" t="str">
        <f>"126201"</f>
        <v>126201</v>
      </c>
      <c r="C69" s="6">
        <v>59295</v>
      </c>
      <c r="D69" s="6">
        <v>15358</v>
      </c>
      <c r="E69" s="4">
        <v>0.25900000000000001</v>
      </c>
      <c r="F69" s="1">
        <v>47</v>
      </c>
      <c r="G69" s="1">
        <v>59259</v>
      </c>
    </row>
    <row r="70" spans="1:7" x14ac:dyDescent="0.2">
      <c r="C70" s="8">
        <f>SUM(C3:C69)</f>
        <v>661872</v>
      </c>
      <c r="D70" s="8">
        <f>SUM(D3:D69)</f>
        <v>169467</v>
      </c>
      <c r="E70" s="9">
        <f>D70/C70</f>
        <v>0.25604195373123506</v>
      </c>
    </row>
  </sheetData>
  <mergeCells count="1">
    <mergeCell ref="A1:E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2023-10-15T11:38:27Z</cp:lastPrinted>
  <dcterms:created xsi:type="dcterms:W3CDTF">2023-10-15T11:39:45Z</dcterms:created>
  <dcterms:modified xsi:type="dcterms:W3CDTF">2023-10-15T17:47:16Z</dcterms:modified>
</cp:coreProperties>
</file>