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<sst xmlns="http://schemas.openxmlformats.org/spreadsheetml/2006/main" count="169" uniqueCount="163">
  <si>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</si>
  <si>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</si>
  <si>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</si>
  <si>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</si>
  <si>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</si>
  <si>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</si>
  <si>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</si>
  <si>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</si>
  <si>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</si>
  <si>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</si>
  <si>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</si>
  <si>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</si>
  <si>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</si>
  <si>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</si>
  <si>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</si>
  <si>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</si>
  <si>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</si>
  <si>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</si>
  <si>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</si>
  <si>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</si>
  <si>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</si>
  <si>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</si>
  <si>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</si>
  <si>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</si>
  <si>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</si>
  <si>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</si>
  <si>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</si>
  <si>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</si>
  <si>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</si>
  <si>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</si>
  <si>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</si>
  <si>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</si>
  <si>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</si>
  <si>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</si>
  <si>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</si>
  <si>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</si>
  <si>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</si>
  <si>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</si>
  <si>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</si>
  <si>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</si>
  <si>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</si>
  <si>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</si>
  <si>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</si>
  <si>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</si>
  <si>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</si>
  <si>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</si>
  <si>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</si>
  <si>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</si>
  <si>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</si>
  <si>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</si>
  <si>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</si>
  <si>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</si>
  <si>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</si>
  <si>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</si>
  <si>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</si>
  <si>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</si>
  <si>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</si>
  <si>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</si>
  <si>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</si>
  <si>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</si>
  <si>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</si>
  <si>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</si>
  <si>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</si>
  <si>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</si>
  <si>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</si>
  <si>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</si>
  <si>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</si>
  <si>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</si>
  <si>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</si>
  <si>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</si>
  <si>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</si>
  <si>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</si>
  <si>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</si>
  <si>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</si>
  <si>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</si>
  <si>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</si>
  <si>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</si>
  <si>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</si>
  <si>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</si>
  <si>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</si>
  <si>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</si>
  <si>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</si>
  <si>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</si>
  <si>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</si>
  <si>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</si>
  <si>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</si>
  <si>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</si>
  <si>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</si>
  <si>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</si>
  <si>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</si>
  <si>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</si>
  <si>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</si>
  <si>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</si>
  <si>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</si>
  <si>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</si>
  <si>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</si>
  <si>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</si>
  <si>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</si>
  <si>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</si>
  <si>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</si>
  <si>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</si>
  <si>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</si>
  <si>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</si>
  <si>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</si>
  <si>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</si>
  <si>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</si>
  <si>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</si>
  <si>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</si>
  <si>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</si>
  <si>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</si>
  <si>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</si>
  <si>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</si>
  <si>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</si>
  <si>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</si>
  <si>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</si>
  <si>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</si>
  <si>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</si>
  <si>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</si>
  <si>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</si>
  <si>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</si>
  <si>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</si>
  <si>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</si>
  <si>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</si>
  <si>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</si>
  <si>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</si>
  <si>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</si>
  <si>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</si>
  <si>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</si>
  <si>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</si>
  <si>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</si>
  <si>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</si>
  <si>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</si>
  <si>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</si>
  <si>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</si>
  <si>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</si>
  <si>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</si>
  <si>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</si>
  <si>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</si>
  <si>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</si>
  <si>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</si>
  <si>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</si>
  <si>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</si>
  <si>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</si>
  <si>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</si>
  <si>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</si>
  <si>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</si>
  <si>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</si>
  <si>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</si>
  <si>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</si>
  <si>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</si>
  <si>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</si>
  <si>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</si>
  <si>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</si>
  <si>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</si>
  <si>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</si>
  <si>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</si>
  <si>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</si>
  <si>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</si>
  <si>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</si>
  <si>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</si>
  <si>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</si>
  <si>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</si>
  <si>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Stan rejestru wyborców na dzień 31 grudnia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</si>
</sst>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Alignment="1">
      <alignment/>
    </xf>
    <xf numFmtId="3" fontId="11" fillId="0" borderId="20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="120" zoomScaleNormal="120" zoomScalePageLayoutView="0" workbookViewId="0" topLeftCell="A1">
      <selection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63" t="s">
        <v>161</v>
      </c>
      <c r="B1" s="63"/>
      <c r="C1" s="64"/>
      <c r="D1" s="64"/>
      <c r="E1" s="64"/>
      <c r="L1" s="44"/>
      <c r="M1" s="44" t="s">
        <v>162</v>
      </c>
      <c r="Q1" s="1"/>
      <c r="R1" s="1"/>
      <c r="S1" s="1"/>
      <c r="T1" s="1"/>
    </row>
    <row r="2" spans="1:16" ht="12.75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20" ht="38.25" customHeight="1">
      <c r="A3" s="77" t="s">
        <v>0</v>
      </c>
      <c r="B3" s="54" t="s">
        <v>151</v>
      </c>
      <c r="C3" s="51" t="s">
        <v>1</v>
      </c>
      <c r="D3" s="54" t="s">
        <v>152</v>
      </c>
      <c r="E3" s="54"/>
      <c r="F3" s="54"/>
      <c r="G3" s="54"/>
      <c r="H3" s="55" t="s">
        <v>2</v>
      </c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8"/>
    </row>
    <row r="4" spans="1:20" ht="23.25" customHeight="1">
      <c r="A4" s="78"/>
      <c r="B4" s="61"/>
      <c r="C4" s="52"/>
      <c r="D4" s="59" t="s">
        <v>3</v>
      </c>
      <c r="E4" s="52" t="s">
        <v>4</v>
      </c>
      <c r="F4" s="61" t="s">
        <v>65</v>
      </c>
      <c r="G4" s="68" t="s">
        <v>66</v>
      </c>
      <c r="H4" s="70" t="s">
        <v>5</v>
      </c>
      <c r="I4" s="70"/>
      <c r="J4" s="70"/>
      <c r="K4" s="70"/>
      <c r="L4" s="71" t="s">
        <v>153</v>
      </c>
      <c r="M4" s="73" t="s">
        <v>6</v>
      </c>
      <c r="N4" s="74"/>
      <c r="O4" s="74"/>
      <c r="P4" s="75"/>
      <c r="Q4" s="65" t="s">
        <v>7</v>
      </c>
      <c r="R4" s="65"/>
      <c r="S4" s="65"/>
      <c r="T4" s="66"/>
    </row>
    <row r="5" spans="1:20" ht="60.75" thickBot="1">
      <c r="A5" s="79"/>
      <c r="B5" s="62"/>
      <c r="C5" s="53"/>
      <c r="D5" s="60"/>
      <c r="E5" s="53"/>
      <c r="F5" s="62"/>
      <c r="G5" s="69"/>
      <c r="H5" s="5" t="s">
        <v>3</v>
      </c>
      <c r="I5" s="6" t="s">
        <v>155</v>
      </c>
      <c r="J5" s="6" t="s">
        <v>156</v>
      </c>
      <c r="K5" s="6" t="s">
        <v>157</v>
      </c>
      <c r="L5" s="72"/>
      <c r="M5" s="4" t="s">
        <v>3</v>
      </c>
      <c r="N5" s="4" t="s">
        <v>158</v>
      </c>
      <c r="O5" s="4" t="s">
        <v>159</v>
      </c>
      <c r="P5" s="7" t="s">
        <v>160</v>
      </c>
      <c r="Q5" s="4" t="s">
        <v>3</v>
      </c>
      <c r="R5" s="4" t="s">
        <v>158</v>
      </c>
      <c r="S5" s="4" t="s">
        <v>159</v>
      </c>
      <c r="T5" s="7" t="s">
        <v>160</v>
      </c>
    </row>
    <row r="6" spans="1:20" s="16" customFormat="1" ht="12">
      <c r="A6" s="8">
        <v>120500</v>
      </c>
      <c r="B6" s="9" t="s">
        <v>8</v>
      </c>
      <c r="C6" s="10">
        <f>SUM(C7:C16)</f>
        <v>110054</v>
      </c>
      <c r="D6" s="11">
        <f>E6+F6</f>
        <v>85401</v>
      </c>
      <c r="E6" s="10">
        <f>SUM(E7:E16)</f>
        <v>85245</v>
      </c>
      <c r="F6" s="10">
        <f>SUM(F7:F16)</f>
        <v>156</v>
      </c>
      <c r="G6" s="12">
        <f>SUM(G7:G16)</f>
        <v>0</v>
      </c>
      <c r="H6" s="13">
        <f>SUM(I6:K6)</f>
        <v>156</v>
      </c>
      <c r="I6" s="12">
        <f>SUM(I7:I16)</f>
        <v>140</v>
      </c>
      <c r="J6" s="12">
        <f>SUM(J7:J16)</f>
        <v>11</v>
      </c>
      <c r="K6" s="12">
        <f>SUM(K7:K16)</f>
        <v>5</v>
      </c>
      <c r="L6" s="14">
        <f>SUM(M6+Q6)</f>
        <v>361</v>
      </c>
      <c r="M6" s="14">
        <f>SUM(N6:P6)</f>
        <v>361</v>
      </c>
      <c r="N6" s="12">
        <f>SUM(N7:N16)</f>
        <v>200</v>
      </c>
      <c r="O6" s="12">
        <f>SUM(O7:O16)</f>
        <v>156</v>
      </c>
      <c r="P6" s="15">
        <f>SUM(P7:P16)</f>
        <v>5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67</v>
      </c>
      <c r="B7" s="17" t="s">
        <v>68</v>
      </c>
      <c r="C7" s="18">
        <v>29501</v>
      </c>
      <c r="D7" s="19">
        <f>E7+F7</f>
        <v>24271</v>
      </c>
      <c r="E7" s="18">
        <v>24246</v>
      </c>
      <c r="F7" s="17">
        <v>25</v>
      </c>
      <c r="G7" s="45">
        <v>0</v>
      </c>
      <c r="H7" s="20">
        <f>I7+J7+K7</f>
        <v>25</v>
      </c>
      <c r="I7" s="17">
        <v>21</v>
      </c>
      <c r="J7" s="17">
        <v>4</v>
      </c>
      <c r="K7" s="17">
        <v>0</v>
      </c>
      <c r="L7" s="21">
        <f>M7+Q7</f>
        <v>123</v>
      </c>
      <c r="M7" s="21">
        <f>N7+O7+P7</f>
        <v>123</v>
      </c>
      <c r="N7" s="17">
        <v>48</v>
      </c>
      <c r="O7" s="17">
        <v>75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1.25">
      <c r="A8" s="17" t="s">
        <v>69</v>
      </c>
      <c r="B8" s="17" t="s">
        <v>9</v>
      </c>
      <c r="C8" s="18">
        <v>17403</v>
      </c>
      <c r="D8" s="19">
        <f aca="true" t="shared" si="0" ref="D8:D16">E8+F8</f>
        <v>13504</v>
      </c>
      <c r="E8" s="18">
        <v>13482</v>
      </c>
      <c r="F8" s="17">
        <v>22</v>
      </c>
      <c r="G8" s="45">
        <v>0</v>
      </c>
      <c r="H8" s="20">
        <f>I8+J8+K8</f>
        <v>22</v>
      </c>
      <c r="I8" s="17">
        <v>20</v>
      </c>
      <c r="J8" s="17">
        <v>1</v>
      </c>
      <c r="K8" s="17">
        <v>1</v>
      </c>
      <c r="L8" s="21">
        <f aca="true" t="shared" si="1" ref="L8:L16">M8+Q8</f>
        <v>60</v>
      </c>
      <c r="M8" s="21">
        <f aca="true" t="shared" si="2" ref="M8:M16">N8+O8+P8</f>
        <v>60</v>
      </c>
      <c r="N8" s="17">
        <v>41</v>
      </c>
      <c r="O8" s="17">
        <v>18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1.25">
      <c r="A9" s="17" t="s">
        <v>70</v>
      </c>
      <c r="B9" s="17" t="s">
        <v>10</v>
      </c>
      <c r="C9" s="18">
        <v>9512</v>
      </c>
      <c r="D9" s="19">
        <f t="shared" si="0"/>
        <v>6840</v>
      </c>
      <c r="E9" s="18">
        <v>6830</v>
      </c>
      <c r="F9" s="17">
        <v>10</v>
      </c>
      <c r="G9" s="45">
        <v>0</v>
      </c>
      <c r="H9" s="20">
        <f aca="true" t="shared" si="4" ref="H9:H16">I9+J9+K9</f>
        <v>10</v>
      </c>
      <c r="I9" s="17">
        <v>10</v>
      </c>
      <c r="J9" s="17">
        <v>0</v>
      </c>
      <c r="K9" s="17">
        <v>0</v>
      </c>
      <c r="L9" s="21">
        <f t="shared" si="1"/>
        <v>21</v>
      </c>
      <c r="M9" s="21">
        <f t="shared" si="2"/>
        <v>21</v>
      </c>
      <c r="N9" s="17">
        <v>10</v>
      </c>
      <c r="O9" s="17">
        <v>11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71</v>
      </c>
      <c r="B10" s="17" t="s">
        <v>72</v>
      </c>
      <c r="C10" s="18">
        <v>16762</v>
      </c>
      <c r="D10" s="19">
        <f t="shared" si="0"/>
        <v>12886</v>
      </c>
      <c r="E10" s="18">
        <v>12876</v>
      </c>
      <c r="F10" s="17">
        <v>10</v>
      </c>
      <c r="G10" s="45">
        <v>0</v>
      </c>
      <c r="H10" s="20">
        <f t="shared" si="4"/>
        <v>10</v>
      </c>
      <c r="I10" s="17">
        <v>10</v>
      </c>
      <c r="J10" s="17">
        <v>0</v>
      </c>
      <c r="K10" s="17">
        <v>0</v>
      </c>
      <c r="L10" s="21">
        <f t="shared" si="1"/>
        <v>41</v>
      </c>
      <c r="M10" s="21">
        <f t="shared" si="2"/>
        <v>41</v>
      </c>
      <c r="N10" s="17">
        <v>28</v>
      </c>
      <c r="O10" s="17">
        <v>13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73</v>
      </c>
      <c r="B11" s="17" t="s">
        <v>11</v>
      </c>
      <c r="C11" s="18">
        <v>6944</v>
      </c>
      <c r="D11" s="19">
        <f t="shared" si="0"/>
        <v>5431</v>
      </c>
      <c r="E11" s="18">
        <v>5426</v>
      </c>
      <c r="F11" s="17">
        <v>5</v>
      </c>
      <c r="G11" s="45">
        <v>0</v>
      </c>
      <c r="H11" s="20">
        <f t="shared" si="4"/>
        <v>5</v>
      </c>
      <c r="I11" s="17">
        <v>4</v>
      </c>
      <c r="J11" s="17">
        <v>1</v>
      </c>
      <c r="K11" s="17">
        <v>0</v>
      </c>
      <c r="L11" s="21">
        <f t="shared" si="1"/>
        <v>11</v>
      </c>
      <c r="M11" s="21">
        <f t="shared" si="2"/>
        <v>11</v>
      </c>
      <c r="N11" s="17">
        <v>8</v>
      </c>
      <c r="O11" s="17">
        <v>3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74</v>
      </c>
      <c r="B12" s="17" t="s">
        <v>12</v>
      </c>
      <c r="C12" s="18">
        <v>8367</v>
      </c>
      <c r="D12" s="19">
        <f t="shared" si="0"/>
        <v>6322</v>
      </c>
      <c r="E12" s="18">
        <v>6311</v>
      </c>
      <c r="F12" s="17">
        <v>11</v>
      </c>
      <c r="G12" s="45">
        <v>0</v>
      </c>
      <c r="H12" s="20">
        <f t="shared" si="4"/>
        <v>11</v>
      </c>
      <c r="I12" s="17">
        <v>11</v>
      </c>
      <c r="J12" s="17">
        <v>0</v>
      </c>
      <c r="K12" s="17">
        <v>0</v>
      </c>
      <c r="L12" s="21">
        <f t="shared" si="1"/>
        <v>30</v>
      </c>
      <c r="M12" s="21">
        <f t="shared" si="2"/>
        <v>30</v>
      </c>
      <c r="N12" s="17">
        <v>17</v>
      </c>
      <c r="O12" s="17">
        <v>13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75</v>
      </c>
      <c r="B13" s="17" t="s">
        <v>13</v>
      </c>
      <c r="C13" s="18">
        <v>4898</v>
      </c>
      <c r="D13" s="19">
        <f t="shared" si="0"/>
        <v>3732</v>
      </c>
      <c r="E13" s="18">
        <v>3707</v>
      </c>
      <c r="F13" s="17">
        <v>25</v>
      </c>
      <c r="G13" s="45">
        <v>0</v>
      </c>
      <c r="H13" s="20">
        <f t="shared" si="4"/>
        <v>25</v>
      </c>
      <c r="I13" s="17">
        <v>25</v>
      </c>
      <c r="J13" s="17">
        <v>0</v>
      </c>
      <c r="K13" s="17">
        <v>0</v>
      </c>
      <c r="L13" s="21">
        <f t="shared" si="1"/>
        <v>19</v>
      </c>
      <c r="M13" s="21">
        <f t="shared" si="2"/>
        <v>19</v>
      </c>
      <c r="N13" s="17">
        <v>12</v>
      </c>
      <c r="O13" s="17">
        <v>7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76</v>
      </c>
      <c r="B14" s="17" t="s">
        <v>14</v>
      </c>
      <c r="C14" s="18">
        <v>5181</v>
      </c>
      <c r="D14" s="19">
        <f t="shared" si="0"/>
        <v>3793</v>
      </c>
      <c r="E14" s="18">
        <v>3787</v>
      </c>
      <c r="F14" s="17">
        <v>6</v>
      </c>
      <c r="G14" s="45">
        <v>0</v>
      </c>
      <c r="H14" s="20">
        <f t="shared" si="4"/>
        <v>6</v>
      </c>
      <c r="I14" s="17">
        <v>6</v>
      </c>
      <c r="J14" s="17">
        <v>0</v>
      </c>
      <c r="K14" s="17">
        <v>0</v>
      </c>
      <c r="L14" s="21">
        <f t="shared" si="1"/>
        <v>25</v>
      </c>
      <c r="M14" s="21">
        <f t="shared" si="2"/>
        <v>25</v>
      </c>
      <c r="N14" s="17">
        <v>23</v>
      </c>
      <c r="O14" s="17">
        <v>2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77</v>
      </c>
      <c r="B15" s="17" t="s">
        <v>15</v>
      </c>
      <c r="C15" s="18">
        <v>4937</v>
      </c>
      <c r="D15" s="19">
        <f t="shared" si="0"/>
        <v>3781</v>
      </c>
      <c r="E15" s="18">
        <v>3764</v>
      </c>
      <c r="F15" s="17">
        <v>17</v>
      </c>
      <c r="G15" s="45">
        <v>0</v>
      </c>
      <c r="H15" s="20">
        <f t="shared" si="4"/>
        <v>17</v>
      </c>
      <c r="I15" s="17">
        <v>11</v>
      </c>
      <c r="J15" s="17">
        <v>4</v>
      </c>
      <c r="K15" s="17">
        <v>2</v>
      </c>
      <c r="L15" s="21">
        <f t="shared" si="1"/>
        <v>15</v>
      </c>
      <c r="M15" s="21">
        <f t="shared" si="2"/>
        <v>15</v>
      </c>
      <c r="N15" s="17">
        <v>8</v>
      </c>
      <c r="O15" s="17">
        <v>5</v>
      </c>
      <c r="P15" s="17">
        <v>2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78</v>
      </c>
      <c r="B16" s="17" t="s">
        <v>16</v>
      </c>
      <c r="C16" s="18">
        <v>6549</v>
      </c>
      <c r="D16" s="19">
        <f t="shared" si="0"/>
        <v>4841</v>
      </c>
      <c r="E16" s="18">
        <v>4816</v>
      </c>
      <c r="F16" s="17">
        <v>25</v>
      </c>
      <c r="G16" s="45">
        <v>0</v>
      </c>
      <c r="H16" s="20">
        <f t="shared" si="4"/>
        <v>25</v>
      </c>
      <c r="I16" s="17">
        <v>22</v>
      </c>
      <c r="J16" s="17">
        <v>1</v>
      </c>
      <c r="K16" s="17">
        <v>2</v>
      </c>
      <c r="L16" s="21">
        <f t="shared" si="1"/>
        <v>16</v>
      </c>
      <c r="M16" s="21">
        <f t="shared" si="2"/>
        <v>16</v>
      </c>
      <c r="N16" s="17">
        <v>5</v>
      </c>
      <c r="O16" s="17">
        <v>9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17</v>
      </c>
      <c r="C17" s="10">
        <f>SUM(C18:C29)</f>
        <v>124993</v>
      </c>
      <c r="D17" s="11">
        <f>E17+F17</f>
        <v>91178</v>
      </c>
      <c r="E17" s="10">
        <f>SUM(E18:E29)</f>
        <v>90904</v>
      </c>
      <c r="F17" s="10">
        <f>SUM(F18:F29)</f>
        <v>274</v>
      </c>
      <c r="G17" s="12">
        <f>SUM(G18:G29)</f>
        <v>0</v>
      </c>
      <c r="H17" s="13">
        <f>SUM(I17:K17)</f>
        <v>274</v>
      </c>
      <c r="I17" s="12">
        <f>SUM(I18:I29)</f>
        <v>267</v>
      </c>
      <c r="J17" s="12">
        <f>SUM(J18:J29)</f>
        <v>3</v>
      </c>
      <c r="K17" s="12">
        <f>SUM(K18:K29)</f>
        <v>4</v>
      </c>
      <c r="L17" s="14">
        <f>SUM(M17+Q17)</f>
        <v>469</v>
      </c>
      <c r="M17" s="14">
        <f>SUM(N17:P17)</f>
        <v>469</v>
      </c>
      <c r="N17" s="12">
        <f>SUM(N18:N29)</f>
        <v>292</v>
      </c>
      <c r="O17" s="12">
        <f>SUM(O18:O29)</f>
        <v>173</v>
      </c>
      <c r="P17" s="15">
        <f>SUM(P18:P29)</f>
        <v>4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79</v>
      </c>
      <c r="B18" s="17" t="s">
        <v>80</v>
      </c>
      <c r="C18" s="18">
        <v>15053</v>
      </c>
      <c r="D18" s="19">
        <f aca="true" t="shared" si="5" ref="D18:D29">E18+F18</f>
        <v>11677</v>
      </c>
      <c r="E18" s="18">
        <v>11657</v>
      </c>
      <c r="F18" s="17">
        <v>20</v>
      </c>
      <c r="G18" s="45">
        <v>0</v>
      </c>
      <c r="H18" s="20">
        <f aca="true" t="shared" si="6" ref="H18:H29">I18+J18+K18</f>
        <v>20</v>
      </c>
      <c r="I18" s="17">
        <v>18</v>
      </c>
      <c r="J18" s="17">
        <v>0</v>
      </c>
      <c r="K18" s="17">
        <v>2</v>
      </c>
      <c r="L18" s="21">
        <f aca="true" t="shared" si="7" ref="L18:L29">M18+Q18</f>
        <v>82</v>
      </c>
      <c r="M18" s="21">
        <f aca="true" t="shared" si="8" ref="M18:M29">N18+O18+P18</f>
        <v>82</v>
      </c>
      <c r="N18" s="17">
        <v>37</v>
      </c>
      <c r="O18" s="17">
        <v>43</v>
      </c>
      <c r="P18" s="17">
        <v>2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81</v>
      </c>
      <c r="B19" s="17" t="s">
        <v>82</v>
      </c>
      <c r="C19" s="18">
        <v>7635</v>
      </c>
      <c r="D19" s="19">
        <f t="shared" si="5"/>
        <v>5771</v>
      </c>
      <c r="E19" s="18">
        <v>5739</v>
      </c>
      <c r="F19" s="17">
        <v>32</v>
      </c>
      <c r="G19" s="45">
        <v>0</v>
      </c>
      <c r="H19" s="20">
        <f t="shared" si="6"/>
        <v>32</v>
      </c>
      <c r="I19" s="17">
        <v>32</v>
      </c>
      <c r="J19" s="17">
        <v>0</v>
      </c>
      <c r="K19" s="17">
        <v>0</v>
      </c>
      <c r="L19" s="21">
        <f t="shared" si="7"/>
        <v>49</v>
      </c>
      <c r="M19" s="21">
        <f t="shared" si="8"/>
        <v>49</v>
      </c>
      <c r="N19" s="17">
        <v>33</v>
      </c>
      <c r="O19" s="17">
        <v>16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83</v>
      </c>
      <c r="B20" s="17" t="s">
        <v>18</v>
      </c>
      <c r="C20" s="18">
        <v>9627</v>
      </c>
      <c r="D20" s="19">
        <f t="shared" si="5"/>
        <v>7217</v>
      </c>
      <c r="E20" s="18">
        <v>7184</v>
      </c>
      <c r="F20" s="17">
        <v>33</v>
      </c>
      <c r="G20" s="45">
        <v>0</v>
      </c>
      <c r="H20" s="20">
        <f t="shared" si="6"/>
        <v>33</v>
      </c>
      <c r="I20" s="17">
        <v>31</v>
      </c>
      <c r="J20" s="17">
        <v>2</v>
      </c>
      <c r="K20" s="17">
        <v>0</v>
      </c>
      <c r="L20" s="21">
        <f t="shared" si="7"/>
        <v>34</v>
      </c>
      <c r="M20" s="21">
        <f t="shared" si="8"/>
        <v>34</v>
      </c>
      <c r="N20" s="17">
        <v>22</v>
      </c>
      <c r="O20" s="17">
        <v>12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84</v>
      </c>
      <c r="B21" s="17" t="s">
        <v>19</v>
      </c>
      <c r="C21" s="18">
        <v>8299</v>
      </c>
      <c r="D21" s="19">
        <f t="shared" si="5"/>
        <v>6132</v>
      </c>
      <c r="E21" s="18">
        <v>6096</v>
      </c>
      <c r="F21" s="17">
        <v>36</v>
      </c>
      <c r="G21" s="45">
        <v>0</v>
      </c>
      <c r="H21" s="20">
        <f t="shared" si="6"/>
        <v>36</v>
      </c>
      <c r="I21" s="17">
        <v>35</v>
      </c>
      <c r="J21" s="17">
        <v>0</v>
      </c>
      <c r="K21" s="17">
        <v>1</v>
      </c>
      <c r="L21" s="21">
        <f t="shared" si="7"/>
        <v>28</v>
      </c>
      <c r="M21" s="21">
        <f t="shared" si="8"/>
        <v>28</v>
      </c>
      <c r="N21" s="17">
        <v>14</v>
      </c>
      <c r="O21" s="17">
        <v>13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85</v>
      </c>
      <c r="B22" s="17" t="s">
        <v>20</v>
      </c>
      <c r="C22" s="18">
        <v>7582</v>
      </c>
      <c r="D22" s="19">
        <f t="shared" si="5"/>
        <v>5409</v>
      </c>
      <c r="E22" s="18">
        <v>5383</v>
      </c>
      <c r="F22" s="17">
        <v>26</v>
      </c>
      <c r="G22" s="45">
        <v>0</v>
      </c>
      <c r="H22" s="20">
        <f t="shared" si="6"/>
        <v>26</v>
      </c>
      <c r="I22" s="17">
        <v>26</v>
      </c>
      <c r="J22" s="17">
        <v>0</v>
      </c>
      <c r="K22" s="17">
        <v>0</v>
      </c>
      <c r="L22" s="21">
        <f t="shared" si="7"/>
        <v>18</v>
      </c>
      <c r="M22" s="21">
        <f t="shared" si="8"/>
        <v>18</v>
      </c>
      <c r="N22" s="17">
        <v>12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86</v>
      </c>
      <c r="B23" s="17" t="s">
        <v>21</v>
      </c>
      <c r="C23" s="18">
        <v>7694</v>
      </c>
      <c r="D23" s="19">
        <f t="shared" si="5"/>
        <v>5497</v>
      </c>
      <c r="E23" s="18">
        <v>5494</v>
      </c>
      <c r="F23" s="17">
        <v>3</v>
      </c>
      <c r="G23" s="45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18</v>
      </c>
      <c r="M23" s="21">
        <f t="shared" si="8"/>
        <v>18</v>
      </c>
      <c r="N23" s="17">
        <v>9</v>
      </c>
      <c r="O23" s="17">
        <v>9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87</v>
      </c>
      <c r="B24" s="17" t="s">
        <v>88</v>
      </c>
      <c r="C24" s="18">
        <v>23580</v>
      </c>
      <c r="D24" s="19">
        <f t="shared" si="5"/>
        <v>17048</v>
      </c>
      <c r="E24" s="18">
        <v>17014</v>
      </c>
      <c r="F24" s="17">
        <v>34</v>
      </c>
      <c r="G24" s="45">
        <v>0</v>
      </c>
      <c r="H24" s="20">
        <f t="shared" si="6"/>
        <v>34</v>
      </c>
      <c r="I24" s="17">
        <v>34</v>
      </c>
      <c r="J24" s="17">
        <v>0</v>
      </c>
      <c r="K24" s="17">
        <v>0</v>
      </c>
      <c r="L24" s="21">
        <f t="shared" si="7"/>
        <v>87</v>
      </c>
      <c r="M24" s="21">
        <f t="shared" si="8"/>
        <v>87</v>
      </c>
      <c r="N24" s="17">
        <v>63</v>
      </c>
      <c r="O24" s="17">
        <v>24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89</v>
      </c>
      <c r="B25" s="17" t="s">
        <v>22</v>
      </c>
      <c r="C25" s="18">
        <v>9476</v>
      </c>
      <c r="D25" s="19">
        <f t="shared" si="5"/>
        <v>6766</v>
      </c>
      <c r="E25" s="18">
        <v>6761</v>
      </c>
      <c r="F25" s="17">
        <v>5</v>
      </c>
      <c r="G25" s="45">
        <v>0</v>
      </c>
      <c r="H25" s="20">
        <f t="shared" si="6"/>
        <v>5</v>
      </c>
      <c r="I25" s="17">
        <v>5</v>
      </c>
      <c r="J25" s="17">
        <v>0</v>
      </c>
      <c r="K25" s="17">
        <v>0</v>
      </c>
      <c r="L25" s="21">
        <f t="shared" si="7"/>
        <v>22</v>
      </c>
      <c r="M25" s="21">
        <f t="shared" si="8"/>
        <v>22</v>
      </c>
      <c r="N25" s="17">
        <v>13</v>
      </c>
      <c r="O25" s="17">
        <v>9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90</v>
      </c>
      <c r="B26" s="17" t="s">
        <v>91</v>
      </c>
      <c r="C26" s="18">
        <v>16688</v>
      </c>
      <c r="D26" s="19">
        <f t="shared" si="5"/>
        <v>12019</v>
      </c>
      <c r="E26" s="18">
        <v>11978</v>
      </c>
      <c r="F26" s="17">
        <v>41</v>
      </c>
      <c r="G26" s="45">
        <v>0</v>
      </c>
      <c r="H26" s="20">
        <f t="shared" si="6"/>
        <v>41</v>
      </c>
      <c r="I26" s="17">
        <v>39</v>
      </c>
      <c r="J26" s="17">
        <v>1</v>
      </c>
      <c r="K26" s="17">
        <v>1</v>
      </c>
      <c r="L26" s="21">
        <f t="shared" si="7"/>
        <v>68</v>
      </c>
      <c r="M26" s="21">
        <f t="shared" si="8"/>
        <v>68</v>
      </c>
      <c r="N26" s="17">
        <v>49</v>
      </c>
      <c r="O26" s="17">
        <v>18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92</v>
      </c>
      <c r="B27" s="17" t="s">
        <v>23</v>
      </c>
      <c r="C27" s="18">
        <v>6928</v>
      </c>
      <c r="D27" s="19">
        <f t="shared" si="5"/>
        <v>4914</v>
      </c>
      <c r="E27" s="18">
        <v>4888</v>
      </c>
      <c r="F27" s="17">
        <v>26</v>
      </c>
      <c r="G27" s="45">
        <v>0</v>
      </c>
      <c r="H27" s="20">
        <f t="shared" si="6"/>
        <v>26</v>
      </c>
      <c r="I27" s="17">
        <v>26</v>
      </c>
      <c r="J27" s="17">
        <v>0</v>
      </c>
      <c r="K27" s="17">
        <v>0</v>
      </c>
      <c r="L27" s="21">
        <f t="shared" si="7"/>
        <v>22</v>
      </c>
      <c r="M27" s="21">
        <f t="shared" si="8"/>
        <v>22</v>
      </c>
      <c r="N27" s="17">
        <v>15</v>
      </c>
      <c r="O27" s="17">
        <v>7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93</v>
      </c>
      <c r="B28" s="17" t="s">
        <v>24</v>
      </c>
      <c r="C28" s="18">
        <v>6158</v>
      </c>
      <c r="D28" s="19">
        <f t="shared" si="5"/>
        <v>4152</v>
      </c>
      <c r="E28" s="18">
        <v>4152</v>
      </c>
      <c r="F28" s="17">
        <v>0</v>
      </c>
      <c r="G28" s="45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18</v>
      </c>
      <c r="M28" s="21">
        <f t="shared" si="8"/>
        <v>18</v>
      </c>
      <c r="N28" s="17">
        <v>9</v>
      </c>
      <c r="O28" s="17">
        <v>9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94</v>
      </c>
      <c r="B29" s="17" t="s">
        <v>25</v>
      </c>
      <c r="C29" s="18">
        <v>6273</v>
      </c>
      <c r="D29" s="19">
        <f t="shared" si="5"/>
        <v>4576</v>
      </c>
      <c r="E29" s="18">
        <v>4558</v>
      </c>
      <c r="F29" s="17">
        <v>18</v>
      </c>
      <c r="G29" s="45">
        <v>0</v>
      </c>
      <c r="H29" s="20">
        <f t="shared" si="6"/>
        <v>18</v>
      </c>
      <c r="I29" s="17">
        <v>18</v>
      </c>
      <c r="J29" s="17">
        <v>0</v>
      </c>
      <c r="K29" s="17">
        <v>0</v>
      </c>
      <c r="L29" s="21">
        <f t="shared" si="7"/>
        <v>23</v>
      </c>
      <c r="M29" s="21">
        <f t="shared" si="8"/>
        <v>23</v>
      </c>
      <c r="N29" s="17">
        <v>16</v>
      </c>
      <c r="O29" s="17">
        <v>7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26</v>
      </c>
      <c r="C30" s="10">
        <f>SUM(C31:C46)</f>
        <v>204569</v>
      </c>
      <c r="D30" s="11">
        <f>E30+F30</f>
        <v>149681</v>
      </c>
      <c r="E30" s="10">
        <f>SUM(E31:E46)</f>
        <v>149302</v>
      </c>
      <c r="F30" s="10">
        <f>SUM(F31:F46)</f>
        <v>379</v>
      </c>
      <c r="G30" s="12">
        <f>SUM(G31:G46)</f>
        <v>0</v>
      </c>
      <c r="H30" s="13">
        <f>SUM(I30:K30)</f>
        <v>379</v>
      </c>
      <c r="I30" s="12">
        <f>SUM(I31:I46)</f>
        <v>369</v>
      </c>
      <c r="J30" s="12">
        <f>SUM(J31:J46)</f>
        <v>3</v>
      </c>
      <c r="K30" s="12">
        <f>SUM(K31:K46)</f>
        <v>7</v>
      </c>
      <c r="L30" s="14">
        <f>SUM(M30+Q30)</f>
        <v>644</v>
      </c>
      <c r="M30" s="14">
        <f>SUM(N30:P30)</f>
        <v>644</v>
      </c>
      <c r="N30" s="12">
        <f>SUM(N31:N46)</f>
        <v>410</v>
      </c>
      <c r="O30" s="12">
        <f>SUM(O31:O46)</f>
        <v>227</v>
      </c>
      <c r="P30" s="15">
        <f>SUM(P31:P46)</f>
        <v>7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95</v>
      </c>
      <c r="B31" s="17" t="s">
        <v>96</v>
      </c>
      <c r="C31" s="18">
        <v>6383</v>
      </c>
      <c r="D31" s="19">
        <f aca="true" t="shared" si="10" ref="D31:D46">E31+F31</f>
        <v>4926</v>
      </c>
      <c r="E31" s="18">
        <v>4904</v>
      </c>
      <c r="F31" s="17">
        <v>22</v>
      </c>
      <c r="G31" s="46">
        <v>0</v>
      </c>
      <c r="H31" s="20">
        <f aca="true" t="shared" si="11" ref="H31:H46">I31+J31+K31</f>
        <v>22</v>
      </c>
      <c r="I31" s="22">
        <v>19</v>
      </c>
      <c r="J31" s="22">
        <v>0</v>
      </c>
      <c r="K31" s="22">
        <v>3</v>
      </c>
      <c r="L31" s="21">
        <f aca="true" t="shared" si="12" ref="L31:L46">M31+Q31</f>
        <v>31</v>
      </c>
      <c r="M31" s="21">
        <f aca="true" t="shared" si="13" ref="M31:M46">N31+O31+P31</f>
        <v>31</v>
      </c>
      <c r="N31" s="22">
        <v>16</v>
      </c>
      <c r="O31" s="22">
        <v>12</v>
      </c>
      <c r="P31" s="22">
        <v>3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97</v>
      </c>
      <c r="B32" s="17" t="s">
        <v>27</v>
      </c>
      <c r="C32" s="18">
        <v>25414</v>
      </c>
      <c r="D32" s="19">
        <f t="shared" si="10"/>
        <v>18281</v>
      </c>
      <c r="E32" s="18">
        <v>18251</v>
      </c>
      <c r="F32" s="17">
        <v>30</v>
      </c>
      <c r="G32" s="46">
        <v>0</v>
      </c>
      <c r="H32" s="20">
        <f t="shared" si="11"/>
        <v>30</v>
      </c>
      <c r="I32" s="22">
        <v>30</v>
      </c>
      <c r="J32" s="22">
        <v>0</v>
      </c>
      <c r="K32" s="22">
        <v>0</v>
      </c>
      <c r="L32" s="21">
        <f t="shared" si="12"/>
        <v>75</v>
      </c>
      <c r="M32" s="21">
        <f t="shared" si="13"/>
        <v>75</v>
      </c>
      <c r="N32" s="22">
        <v>60</v>
      </c>
      <c r="O32" s="22">
        <v>15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98</v>
      </c>
      <c r="B33" s="17" t="s">
        <v>28</v>
      </c>
      <c r="C33" s="18">
        <v>9133</v>
      </c>
      <c r="D33" s="19">
        <f t="shared" si="10"/>
        <v>6471</v>
      </c>
      <c r="E33" s="18">
        <v>6447</v>
      </c>
      <c r="F33" s="17">
        <v>24</v>
      </c>
      <c r="G33" s="46">
        <v>0</v>
      </c>
      <c r="H33" s="20">
        <f t="shared" si="11"/>
        <v>24</v>
      </c>
      <c r="I33" s="22">
        <v>24</v>
      </c>
      <c r="J33" s="22">
        <v>0</v>
      </c>
      <c r="K33" s="22">
        <v>0</v>
      </c>
      <c r="L33" s="21">
        <f t="shared" si="12"/>
        <v>72</v>
      </c>
      <c r="M33" s="21">
        <f t="shared" si="13"/>
        <v>72</v>
      </c>
      <c r="N33" s="22">
        <v>63</v>
      </c>
      <c r="O33" s="22">
        <v>9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99</v>
      </c>
      <c r="B34" s="17" t="s">
        <v>100</v>
      </c>
      <c r="C34" s="18">
        <v>23333</v>
      </c>
      <c r="D34" s="19">
        <f t="shared" si="10"/>
        <v>16735</v>
      </c>
      <c r="E34" s="18">
        <v>16719</v>
      </c>
      <c r="F34" s="17">
        <v>16</v>
      </c>
      <c r="G34" s="46">
        <v>0</v>
      </c>
      <c r="H34" s="20">
        <f t="shared" si="11"/>
        <v>16</v>
      </c>
      <c r="I34" s="22">
        <v>16</v>
      </c>
      <c r="J34" s="22">
        <v>0</v>
      </c>
      <c r="K34" s="22">
        <v>0</v>
      </c>
      <c r="L34" s="21">
        <f t="shared" si="12"/>
        <v>63</v>
      </c>
      <c r="M34" s="21">
        <f t="shared" si="13"/>
        <v>63</v>
      </c>
      <c r="N34" s="22">
        <v>42</v>
      </c>
      <c r="O34" s="22">
        <v>21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101</v>
      </c>
      <c r="B35" s="17" t="s">
        <v>29</v>
      </c>
      <c r="C35" s="18">
        <v>9417</v>
      </c>
      <c r="D35" s="19">
        <f t="shared" si="10"/>
        <v>6670</v>
      </c>
      <c r="E35" s="18">
        <v>6663</v>
      </c>
      <c r="F35" s="17">
        <v>7</v>
      </c>
      <c r="G35" s="46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32</v>
      </c>
      <c r="M35" s="21">
        <f t="shared" si="13"/>
        <v>32</v>
      </c>
      <c r="N35" s="22">
        <v>23</v>
      </c>
      <c r="O35" s="22">
        <v>9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102</v>
      </c>
      <c r="B36" s="17" t="s">
        <v>30</v>
      </c>
      <c r="C36" s="18">
        <v>13769</v>
      </c>
      <c r="D36" s="19">
        <f t="shared" si="10"/>
        <v>9904</v>
      </c>
      <c r="E36" s="18">
        <v>9891</v>
      </c>
      <c r="F36" s="17">
        <v>13</v>
      </c>
      <c r="G36" s="46">
        <v>0</v>
      </c>
      <c r="H36" s="20">
        <f t="shared" si="11"/>
        <v>13</v>
      </c>
      <c r="I36" s="22">
        <v>13</v>
      </c>
      <c r="J36" s="22">
        <v>0</v>
      </c>
      <c r="K36" s="22">
        <v>0</v>
      </c>
      <c r="L36" s="21">
        <f t="shared" si="12"/>
        <v>27</v>
      </c>
      <c r="M36" s="21">
        <f t="shared" si="13"/>
        <v>27</v>
      </c>
      <c r="N36" s="22">
        <v>20</v>
      </c>
      <c r="O36" s="22">
        <v>7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103</v>
      </c>
      <c r="B37" s="17" t="s">
        <v>104</v>
      </c>
      <c r="C37" s="18">
        <v>17597</v>
      </c>
      <c r="D37" s="19">
        <f t="shared" si="10"/>
        <v>13785</v>
      </c>
      <c r="E37" s="18">
        <v>13689</v>
      </c>
      <c r="F37" s="17">
        <v>96</v>
      </c>
      <c r="G37" s="46">
        <v>0</v>
      </c>
      <c r="H37" s="20">
        <f t="shared" si="11"/>
        <v>96</v>
      </c>
      <c r="I37" s="22">
        <v>94</v>
      </c>
      <c r="J37" s="22">
        <v>0</v>
      </c>
      <c r="K37" s="22">
        <v>2</v>
      </c>
      <c r="L37" s="21">
        <f t="shared" si="12"/>
        <v>69</v>
      </c>
      <c r="M37" s="21">
        <f t="shared" si="13"/>
        <v>69</v>
      </c>
      <c r="N37" s="22">
        <v>19</v>
      </c>
      <c r="O37" s="22">
        <v>48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105</v>
      </c>
      <c r="B38" s="17" t="s">
        <v>31</v>
      </c>
      <c r="C38" s="18">
        <v>5356</v>
      </c>
      <c r="D38" s="19">
        <f t="shared" si="10"/>
        <v>3756</v>
      </c>
      <c r="E38" s="18">
        <v>3751</v>
      </c>
      <c r="F38" s="17">
        <v>5</v>
      </c>
      <c r="G38" s="46">
        <v>0</v>
      </c>
      <c r="H38" s="20">
        <f t="shared" si="11"/>
        <v>5</v>
      </c>
      <c r="I38" s="22">
        <v>5</v>
      </c>
      <c r="J38" s="22">
        <v>0</v>
      </c>
      <c r="K38" s="22">
        <v>0</v>
      </c>
      <c r="L38" s="21">
        <f t="shared" si="12"/>
        <v>14</v>
      </c>
      <c r="M38" s="21">
        <f t="shared" si="13"/>
        <v>14</v>
      </c>
      <c r="N38" s="22">
        <v>8</v>
      </c>
      <c r="O38" s="22">
        <v>6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106</v>
      </c>
      <c r="B39" s="17" t="s">
        <v>32</v>
      </c>
      <c r="C39" s="18">
        <v>15391</v>
      </c>
      <c r="D39" s="19">
        <f t="shared" si="10"/>
        <v>11184</v>
      </c>
      <c r="E39" s="18">
        <v>11172</v>
      </c>
      <c r="F39" s="17">
        <v>12</v>
      </c>
      <c r="G39" s="46">
        <v>0</v>
      </c>
      <c r="H39" s="20">
        <f t="shared" si="11"/>
        <v>12</v>
      </c>
      <c r="I39" s="22">
        <v>12</v>
      </c>
      <c r="J39" s="22">
        <v>0</v>
      </c>
      <c r="K39" s="22">
        <v>0</v>
      </c>
      <c r="L39" s="21">
        <f t="shared" si="12"/>
        <v>37</v>
      </c>
      <c r="M39" s="21">
        <f t="shared" si="13"/>
        <v>37</v>
      </c>
      <c r="N39" s="22">
        <v>25</v>
      </c>
      <c r="O39" s="22">
        <v>12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107</v>
      </c>
      <c r="B40" s="17" t="s">
        <v>33</v>
      </c>
      <c r="C40" s="18">
        <v>10181</v>
      </c>
      <c r="D40" s="19">
        <f t="shared" si="10"/>
        <v>7353</v>
      </c>
      <c r="E40" s="18">
        <v>7329</v>
      </c>
      <c r="F40" s="17">
        <v>24</v>
      </c>
      <c r="G40" s="46">
        <v>0</v>
      </c>
      <c r="H40" s="20">
        <f t="shared" si="11"/>
        <v>24</v>
      </c>
      <c r="I40" s="22">
        <v>24</v>
      </c>
      <c r="J40" s="22">
        <v>0</v>
      </c>
      <c r="K40" s="22">
        <v>0</v>
      </c>
      <c r="L40" s="21">
        <f t="shared" si="12"/>
        <v>22</v>
      </c>
      <c r="M40" s="21">
        <f t="shared" si="13"/>
        <v>22</v>
      </c>
      <c r="N40" s="22">
        <v>10</v>
      </c>
      <c r="O40" s="22">
        <v>12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108</v>
      </c>
      <c r="B41" s="17" t="s">
        <v>34</v>
      </c>
      <c r="C41" s="18">
        <v>11508</v>
      </c>
      <c r="D41" s="19">
        <f t="shared" si="10"/>
        <v>8726</v>
      </c>
      <c r="E41" s="18">
        <v>8696</v>
      </c>
      <c r="F41" s="17">
        <v>30</v>
      </c>
      <c r="G41" s="46">
        <v>0</v>
      </c>
      <c r="H41" s="20">
        <f t="shared" si="11"/>
        <v>30</v>
      </c>
      <c r="I41" s="22">
        <v>30</v>
      </c>
      <c r="J41" s="22">
        <v>0</v>
      </c>
      <c r="K41" s="22">
        <v>0</v>
      </c>
      <c r="L41" s="21">
        <f t="shared" si="12"/>
        <v>35</v>
      </c>
      <c r="M41" s="21">
        <f t="shared" si="13"/>
        <v>35</v>
      </c>
      <c r="N41" s="22">
        <v>19</v>
      </c>
      <c r="O41" s="22">
        <v>16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109</v>
      </c>
      <c r="B42" s="17" t="s">
        <v>35</v>
      </c>
      <c r="C42" s="18">
        <v>7858</v>
      </c>
      <c r="D42" s="19">
        <f t="shared" si="10"/>
        <v>5611</v>
      </c>
      <c r="E42" s="18">
        <v>5607</v>
      </c>
      <c r="F42" s="17">
        <v>4</v>
      </c>
      <c r="G42" s="46">
        <v>0</v>
      </c>
      <c r="H42" s="20">
        <f t="shared" si="11"/>
        <v>4</v>
      </c>
      <c r="I42" s="22">
        <v>4</v>
      </c>
      <c r="J42" s="22">
        <v>0</v>
      </c>
      <c r="K42" s="22">
        <v>0</v>
      </c>
      <c r="L42" s="21">
        <f t="shared" si="12"/>
        <v>17</v>
      </c>
      <c r="M42" s="21">
        <f t="shared" si="13"/>
        <v>17</v>
      </c>
      <c r="N42" s="22">
        <v>9</v>
      </c>
      <c r="O42" s="22">
        <v>8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110</v>
      </c>
      <c r="B43" s="17" t="s">
        <v>111</v>
      </c>
      <c r="C43" s="18">
        <v>10683</v>
      </c>
      <c r="D43" s="19">
        <f t="shared" si="10"/>
        <v>8038</v>
      </c>
      <c r="E43" s="18">
        <v>7994</v>
      </c>
      <c r="F43" s="17">
        <v>44</v>
      </c>
      <c r="G43" s="46">
        <v>0</v>
      </c>
      <c r="H43" s="20">
        <f t="shared" si="11"/>
        <v>44</v>
      </c>
      <c r="I43" s="22">
        <v>42</v>
      </c>
      <c r="J43" s="22">
        <v>1</v>
      </c>
      <c r="K43" s="22">
        <v>1</v>
      </c>
      <c r="L43" s="21">
        <f t="shared" si="12"/>
        <v>31</v>
      </c>
      <c r="M43" s="21">
        <f t="shared" si="13"/>
        <v>31</v>
      </c>
      <c r="N43" s="22">
        <v>21</v>
      </c>
      <c r="O43" s="22">
        <v>9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112</v>
      </c>
      <c r="B44" s="17" t="s">
        <v>36</v>
      </c>
      <c r="C44" s="18">
        <v>11960</v>
      </c>
      <c r="D44" s="19">
        <f t="shared" si="10"/>
        <v>8473</v>
      </c>
      <c r="E44" s="18">
        <v>8459</v>
      </c>
      <c r="F44" s="17">
        <v>14</v>
      </c>
      <c r="G44" s="46">
        <v>0</v>
      </c>
      <c r="H44" s="20">
        <f t="shared" si="11"/>
        <v>14</v>
      </c>
      <c r="I44" s="22">
        <v>14</v>
      </c>
      <c r="J44" s="22">
        <v>0</v>
      </c>
      <c r="K44" s="22">
        <v>0</v>
      </c>
      <c r="L44" s="21">
        <f t="shared" si="12"/>
        <v>36</v>
      </c>
      <c r="M44" s="21">
        <f t="shared" si="13"/>
        <v>36</v>
      </c>
      <c r="N44" s="22">
        <v>27</v>
      </c>
      <c r="O44" s="22">
        <v>9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113</v>
      </c>
      <c r="B45" s="17" t="s">
        <v>37</v>
      </c>
      <c r="C45" s="18">
        <v>3768</v>
      </c>
      <c r="D45" s="19">
        <f t="shared" si="10"/>
        <v>2852</v>
      </c>
      <c r="E45" s="18">
        <v>2838</v>
      </c>
      <c r="F45" s="17">
        <v>14</v>
      </c>
      <c r="G45" s="46">
        <v>0</v>
      </c>
      <c r="H45" s="20">
        <f t="shared" si="11"/>
        <v>14</v>
      </c>
      <c r="I45" s="22">
        <v>14</v>
      </c>
      <c r="J45" s="22">
        <v>0</v>
      </c>
      <c r="K45" s="22">
        <v>0</v>
      </c>
      <c r="L45" s="21">
        <f t="shared" si="12"/>
        <v>17</v>
      </c>
      <c r="M45" s="21">
        <f t="shared" si="13"/>
        <v>17</v>
      </c>
      <c r="N45" s="22">
        <v>13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114</v>
      </c>
      <c r="B46" s="17" t="s">
        <v>38</v>
      </c>
      <c r="C46" s="18">
        <v>22818</v>
      </c>
      <c r="D46" s="19">
        <f t="shared" si="10"/>
        <v>16916</v>
      </c>
      <c r="E46" s="18">
        <v>16892</v>
      </c>
      <c r="F46" s="17">
        <v>24</v>
      </c>
      <c r="G46" s="46">
        <v>0</v>
      </c>
      <c r="H46" s="20">
        <f t="shared" si="11"/>
        <v>24</v>
      </c>
      <c r="I46" s="22">
        <v>21</v>
      </c>
      <c r="J46" s="22">
        <v>2</v>
      </c>
      <c r="K46" s="22">
        <v>1</v>
      </c>
      <c r="L46" s="21">
        <f t="shared" si="12"/>
        <v>66</v>
      </c>
      <c r="M46" s="21">
        <f t="shared" si="13"/>
        <v>66</v>
      </c>
      <c r="N46" s="22">
        <v>35</v>
      </c>
      <c r="O46" s="22">
        <v>30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39</v>
      </c>
      <c r="C47" s="10">
        <f>SUM(C48:C61)</f>
        <v>184525</v>
      </c>
      <c r="D47" s="11">
        <f>E47+F47</f>
        <v>139350</v>
      </c>
      <c r="E47" s="10">
        <f>SUM(E48:E61)</f>
        <v>138827</v>
      </c>
      <c r="F47" s="10">
        <f>SUM(F48:F61)</f>
        <v>523</v>
      </c>
      <c r="G47" s="12">
        <f>SUM(G48:G61)</f>
        <v>0</v>
      </c>
      <c r="H47" s="13">
        <f>SUM(I47:K47)</f>
        <v>523</v>
      </c>
      <c r="I47" s="12">
        <f>SUM(I48:I61)</f>
        <v>494</v>
      </c>
      <c r="J47" s="12">
        <f>SUM(J48:J61)</f>
        <v>15</v>
      </c>
      <c r="K47" s="12">
        <f>SUM(K48:K61)</f>
        <v>14</v>
      </c>
      <c r="L47" s="14">
        <f>SUM(M47+Q47)</f>
        <v>416</v>
      </c>
      <c r="M47" s="14">
        <f>SUM(N47:P47)</f>
        <v>416</v>
      </c>
      <c r="N47" s="12">
        <f>SUM(N48:N61)</f>
        <v>158</v>
      </c>
      <c r="O47" s="12">
        <f>SUM(O48:O61)</f>
        <v>244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115</v>
      </c>
      <c r="B48" s="17" t="s">
        <v>116</v>
      </c>
      <c r="C48" s="18">
        <v>33426</v>
      </c>
      <c r="D48" s="19">
        <f aca="true" t="shared" si="15" ref="D48:D61">E48+F48</f>
        <v>26258</v>
      </c>
      <c r="E48" s="18">
        <v>26166</v>
      </c>
      <c r="F48" s="17">
        <v>92</v>
      </c>
      <c r="G48" s="46">
        <v>0</v>
      </c>
      <c r="H48" s="20">
        <f aca="true" t="shared" si="16" ref="H48:H61">I48+J48+K48</f>
        <v>92</v>
      </c>
      <c r="I48" s="22">
        <v>81</v>
      </c>
      <c r="J48" s="22">
        <v>6</v>
      </c>
      <c r="K48" s="22">
        <v>5</v>
      </c>
      <c r="L48" s="21">
        <f aca="true" t="shared" si="17" ref="L48:L61">M48+Q48</f>
        <v>117</v>
      </c>
      <c r="M48" s="21">
        <f aca="true" t="shared" si="18" ref="M48:M61">N48+O48+P48</f>
        <v>117</v>
      </c>
      <c r="N48" s="22">
        <v>29</v>
      </c>
      <c r="O48" s="22">
        <v>83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117</v>
      </c>
      <c r="B49" s="17" t="s">
        <v>40</v>
      </c>
      <c r="C49" s="18">
        <v>7504</v>
      </c>
      <c r="D49" s="19">
        <f t="shared" si="15"/>
        <v>5862</v>
      </c>
      <c r="E49" s="18">
        <v>5841</v>
      </c>
      <c r="F49" s="17">
        <v>21</v>
      </c>
      <c r="G49" s="46">
        <v>0</v>
      </c>
      <c r="H49" s="20">
        <f t="shared" si="16"/>
        <v>21</v>
      </c>
      <c r="I49" s="22">
        <v>20</v>
      </c>
      <c r="J49" s="22">
        <v>1</v>
      </c>
      <c r="K49" s="22">
        <v>0</v>
      </c>
      <c r="L49" s="21">
        <f t="shared" si="17"/>
        <v>23</v>
      </c>
      <c r="M49" s="21">
        <f t="shared" si="18"/>
        <v>23</v>
      </c>
      <c r="N49" s="22">
        <v>5</v>
      </c>
      <c r="O49" s="22">
        <v>18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118</v>
      </c>
      <c r="B50" s="17" t="s">
        <v>41</v>
      </c>
      <c r="C50" s="18">
        <v>21404</v>
      </c>
      <c r="D50" s="19">
        <f t="shared" si="15"/>
        <v>16220</v>
      </c>
      <c r="E50" s="18">
        <v>16182</v>
      </c>
      <c r="F50" s="17">
        <v>38</v>
      </c>
      <c r="G50" s="46">
        <v>0</v>
      </c>
      <c r="H50" s="20">
        <f t="shared" si="16"/>
        <v>38</v>
      </c>
      <c r="I50" s="22">
        <v>38</v>
      </c>
      <c r="J50" s="22">
        <v>0</v>
      </c>
      <c r="K50" s="22">
        <v>0</v>
      </c>
      <c r="L50" s="21">
        <f t="shared" si="17"/>
        <v>24</v>
      </c>
      <c r="M50" s="21">
        <f t="shared" si="18"/>
        <v>24</v>
      </c>
      <c r="N50" s="22">
        <v>8</v>
      </c>
      <c r="O50" s="22">
        <v>16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119</v>
      </c>
      <c r="B51" s="17" t="s">
        <v>42</v>
      </c>
      <c r="C51" s="18">
        <v>7205</v>
      </c>
      <c r="D51" s="19">
        <f t="shared" si="15"/>
        <v>5350</v>
      </c>
      <c r="E51" s="18">
        <v>5328</v>
      </c>
      <c r="F51" s="17">
        <v>22</v>
      </c>
      <c r="G51" s="46">
        <v>0</v>
      </c>
      <c r="H51" s="20">
        <f t="shared" si="16"/>
        <v>22</v>
      </c>
      <c r="I51" s="22">
        <v>20</v>
      </c>
      <c r="J51" s="22">
        <v>2</v>
      </c>
      <c r="K51" s="22">
        <v>0</v>
      </c>
      <c r="L51" s="21">
        <f t="shared" si="17"/>
        <v>20</v>
      </c>
      <c r="M51" s="21">
        <f t="shared" si="18"/>
        <v>20</v>
      </c>
      <c r="N51" s="22">
        <v>13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120</v>
      </c>
      <c r="B52" s="17" t="s">
        <v>43</v>
      </c>
      <c r="C52" s="18">
        <v>17424</v>
      </c>
      <c r="D52" s="19">
        <f t="shared" si="15"/>
        <v>12592</v>
      </c>
      <c r="E52" s="18">
        <v>12565</v>
      </c>
      <c r="F52" s="17">
        <v>27</v>
      </c>
      <c r="G52" s="46">
        <v>0</v>
      </c>
      <c r="H52" s="20">
        <f t="shared" si="16"/>
        <v>27</v>
      </c>
      <c r="I52" s="22">
        <v>27</v>
      </c>
      <c r="J52" s="22">
        <v>0</v>
      </c>
      <c r="K52" s="22">
        <v>0</v>
      </c>
      <c r="L52" s="21">
        <f t="shared" si="17"/>
        <v>29</v>
      </c>
      <c r="M52" s="21">
        <f t="shared" si="18"/>
        <v>29</v>
      </c>
      <c r="N52" s="22">
        <v>9</v>
      </c>
      <c r="O52" s="22">
        <v>20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121</v>
      </c>
      <c r="B53" s="17" t="s">
        <v>44</v>
      </c>
      <c r="C53" s="18">
        <v>6567</v>
      </c>
      <c r="D53" s="19">
        <f t="shared" si="15"/>
        <v>5103</v>
      </c>
      <c r="E53" s="18">
        <v>5019</v>
      </c>
      <c r="F53" s="17">
        <v>84</v>
      </c>
      <c r="G53" s="46">
        <v>0</v>
      </c>
      <c r="H53" s="20">
        <f t="shared" si="16"/>
        <v>84</v>
      </c>
      <c r="I53" s="22">
        <v>81</v>
      </c>
      <c r="J53" s="22">
        <v>0</v>
      </c>
      <c r="K53" s="22">
        <v>3</v>
      </c>
      <c r="L53" s="21">
        <f t="shared" si="17"/>
        <v>28</v>
      </c>
      <c r="M53" s="21">
        <f t="shared" si="18"/>
        <v>28</v>
      </c>
      <c r="N53" s="22">
        <v>9</v>
      </c>
      <c r="O53" s="22">
        <v>16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122</v>
      </c>
      <c r="B54" s="17" t="s">
        <v>45</v>
      </c>
      <c r="C54" s="18">
        <v>5720</v>
      </c>
      <c r="D54" s="19">
        <f t="shared" si="15"/>
        <v>4084</v>
      </c>
      <c r="E54" s="18">
        <v>4073</v>
      </c>
      <c r="F54" s="17">
        <v>11</v>
      </c>
      <c r="G54" s="46">
        <v>0</v>
      </c>
      <c r="H54" s="20">
        <f t="shared" si="16"/>
        <v>11</v>
      </c>
      <c r="I54" s="22">
        <v>8</v>
      </c>
      <c r="J54" s="22">
        <v>2</v>
      </c>
      <c r="K54" s="22">
        <v>1</v>
      </c>
      <c r="L54" s="21">
        <f t="shared" si="17"/>
        <v>9</v>
      </c>
      <c r="M54" s="21">
        <f t="shared" si="18"/>
        <v>9</v>
      </c>
      <c r="N54" s="22">
        <v>3</v>
      </c>
      <c r="O54" s="22">
        <v>5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123</v>
      </c>
      <c r="B55" s="17" t="s">
        <v>46</v>
      </c>
      <c r="C55" s="18">
        <v>8883</v>
      </c>
      <c r="D55" s="19">
        <f t="shared" si="15"/>
        <v>6698</v>
      </c>
      <c r="E55" s="18">
        <v>6672</v>
      </c>
      <c r="F55" s="17">
        <v>26</v>
      </c>
      <c r="G55" s="46">
        <v>0</v>
      </c>
      <c r="H55" s="20">
        <f t="shared" si="16"/>
        <v>26</v>
      </c>
      <c r="I55" s="22">
        <v>25</v>
      </c>
      <c r="J55" s="22">
        <v>1</v>
      </c>
      <c r="K55" s="22">
        <v>0</v>
      </c>
      <c r="L55" s="21">
        <f t="shared" si="17"/>
        <v>13</v>
      </c>
      <c r="M55" s="21">
        <f t="shared" si="18"/>
        <v>13</v>
      </c>
      <c r="N55" s="22">
        <v>6</v>
      </c>
      <c r="O55" s="22">
        <v>7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124</v>
      </c>
      <c r="B56" s="17" t="s">
        <v>125</v>
      </c>
      <c r="C56" s="18">
        <v>22544</v>
      </c>
      <c r="D56" s="19">
        <f t="shared" si="15"/>
        <v>16678</v>
      </c>
      <c r="E56" s="18">
        <v>16635</v>
      </c>
      <c r="F56" s="17">
        <v>43</v>
      </c>
      <c r="G56" s="46">
        <v>0</v>
      </c>
      <c r="H56" s="20">
        <f t="shared" si="16"/>
        <v>43</v>
      </c>
      <c r="I56" s="22">
        <v>43</v>
      </c>
      <c r="J56" s="22">
        <v>0</v>
      </c>
      <c r="K56" s="22">
        <v>0</v>
      </c>
      <c r="L56" s="21">
        <f t="shared" si="17"/>
        <v>27</v>
      </c>
      <c r="M56" s="21">
        <f t="shared" si="18"/>
        <v>27</v>
      </c>
      <c r="N56" s="22">
        <v>16</v>
      </c>
      <c r="O56" s="22">
        <v>11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126</v>
      </c>
      <c r="B57" s="17" t="s">
        <v>47</v>
      </c>
      <c r="C57" s="18">
        <v>8198</v>
      </c>
      <c r="D57" s="19">
        <f t="shared" si="15"/>
        <v>5884</v>
      </c>
      <c r="E57" s="18">
        <v>5877</v>
      </c>
      <c r="F57" s="17">
        <v>7</v>
      </c>
      <c r="G57" s="46">
        <v>0</v>
      </c>
      <c r="H57" s="20">
        <f t="shared" si="16"/>
        <v>7</v>
      </c>
      <c r="I57" s="22">
        <v>7</v>
      </c>
      <c r="J57" s="22">
        <v>0</v>
      </c>
      <c r="K57" s="22">
        <v>0</v>
      </c>
      <c r="L57" s="21">
        <f t="shared" si="17"/>
        <v>18</v>
      </c>
      <c r="M57" s="21">
        <f t="shared" si="18"/>
        <v>18</v>
      </c>
      <c r="N57" s="22">
        <v>10</v>
      </c>
      <c r="O57" s="22">
        <v>8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127</v>
      </c>
      <c r="B58" s="17" t="s">
        <v>48</v>
      </c>
      <c r="C58" s="18">
        <v>13849</v>
      </c>
      <c r="D58" s="19">
        <f t="shared" si="15"/>
        <v>10390</v>
      </c>
      <c r="E58" s="18">
        <v>10355</v>
      </c>
      <c r="F58" s="17">
        <v>35</v>
      </c>
      <c r="G58" s="46">
        <v>0</v>
      </c>
      <c r="H58" s="20">
        <f t="shared" si="16"/>
        <v>35</v>
      </c>
      <c r="I58" s="22">
        <v>34</v>
      </c>
      <c r="J58" s="22">
        <v>1</v>
      </c>
      <c r="K58" s="22">
        <v>0</v>
      </c>
      <c r="L58" s="21">
        <f t="shared" si="17"/>
        <v>21</v>
      </c>
      <c r="M58" s="21">
        <f t="shared" si="18"/>
        <v>21</v>
      </c>
      <c r="N58" s="22">
        <v>9</v>
      </c>
      <c r="O58" s="22">
        <v>12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128</v>
      </c>
      <c r="B59" s="17" t="s">
        <v>129</v>
      </c>
      <c r="C59" s="18">
        <v>17448</v>
      </c>
      <c r="D59" s="19">
        <f t="shared" si="15"/>
        <v>13682</v>
      </c>
      <c r="E59" s="18">
        <v>13604</v>
      </c>
      <c r="F59" s="17">
        <v>78</v>
      </c>
      <c r="G59" s="46">
        <v>0</v>
      </c>
      <c r="H59" s="20">
        <f t="shared" si="16"/>
        <v>78</v>
      </c>
      <c r="I59" s="22">
        <v>71</v>
      </c>
      <c r="J59" s="22">
        <v>2</v>
      </c>
      <c r="K59" s="22">
        <v>5</v>
      </c>
      <c r="L59" s="21">
        <f t="shared" si="17"/>
        <v>68</v>
      </c>
      <c r="M59" s="21">
        <f t="shared" si="18"/>
        <v>68</v>
      </c>
      <c r="N59" s="22">
        <v>29</v>
      </c>
      <c r="O59" s="22">
        <v>34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130</v>
      </c>
      <c r="B60" s="17" t="s">
        <v>49</v>
      </c>
      <c r="C60" s="18">
        <v>4211</v>
      </c>
      <c r="D60" s="19">
        <f t="shared" si="15"/>
        <v>3047</v>
      </c>
      <c r="E60" s="18">
        <v>3031</v>
      </c>
      <c r="F60" s="17">
        <v>16</v>
      </c>
      <c r="G60" s="46">
        <v>0</v>
      </c>
      <c r="H60" s="20">
        <f t="shared" si="16"/>
        <v>16</v>
      </c>
      <c r="I60" s="22">
        <v>16</v>
      </c>
      <c r="J60" s="22">
        <v>0</v>
      </c>
      <c r="K60" s="22">
        <v>0</v>
      </c>
      <c r="L60" s="21">
        <f t="shared" si="17"/>
        <v>5</v>
      </c>
      <c r="M60" s="21">
        <f t="shared" si="18"/>
        <v>5</v>
      </c>
      <c r="N60" s="22">
        <v>2</v>
      </c>
      <c r="O60" s="22">
        <v>3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131</v>
      </c>
      <c r="B61" s="17" t="s">
        <v>50</v>
      </c>
      <c r="C61" s="18">
        <v>10142</v>
      </c>
      <c r="D61" s="19">
        <f t="shared" si="15"/>
        <v>7502</v>
      </c>
      <c r="E61" s="18">
        <v>7479</v>
      </c>
      <c r="F61" s="17">
        <v>23</v>
      </c>
      <c r="G61" s="46">
        <v>0</v>
      </c>
      <c r="H61" s="20">
        <f t="shared" si="16"/>
        <v>23</v>
      </c>
      <c r="I61" s="22">
        <v>23</v>
      </c>
      <c r="J61" s="22">
        <v>0</v>
      </c>
      <c r="K61" s="22">
        <v>0</v>
      </c>
      <c r="L61" s="21">
        <f t="shared" si="17"/>
        <v>14</v>
      </c>
      <c r="M61" s="21">
        <f t="shared" si="18"/>
        <v>14</v>
      </c>
      <c r="N61" s="22">
        <v>10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51</v>
      </c>
      <c r="C62" s="10">
        <f>SUM(C63:C71)</f>
        <v>83207</v>
      </c>
      <c r="D62" s="11">
        <f>E62+F62</f>
        <v>63863</v>
      </c>
      <c r="E62" s="10">
        <f>SUM(E63:E71)</f>
        <v>63459</v>
      </c>
      <c r="F62" s="10">
        <f>SUM(F63:F71)</f>
        <v>404</v>
      </c>
      <c r="G62" s="12">
        <f>SUM(G63:G71)</f>
        <v>0</v>
      </c>
      <c r="H62" s="13">
        <f>SUM(I62:K62)</f>
        <v>404</v>
      </c>
      <c r="I62" s="12">
        <f>SUM(I63:I71)</f>
        <v>356</v>
      </c>
      <c r="J62" s="12">
        <f>SUM(J63:J71)</f>
        <v>9</v>
      </c>
      <c r="K62" s="12">
        <f>SUM(K63:K71)</f>
        <v>39</v>
      </c>
      <c r="L62" s="14">
        <f>SUM(M62+Q62)</f>
        <v>373</v>
      </c>
      <c r="M62" s="14">
        <f>SUM(N62:P62)</f>
        <v>373</v>
      </c>
      <c r="N62" s="12">
        <f>SUM(N63:N71)</f>
        <v>193</v>
      </c>
      <c r="O62" s="12">
        <f>SUM(O63:O71)</f>
        <v>141</v>
      </c>
      <c r="P62" s="15">
        <f>SUM(P63:P71)</f>
        <v>39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132</v>
      </c>
      <c r="B63" s="17" t="s">
        <v>133</v>
      </c>
      <c r="C63" s="18">
        <v>5193</v>
      </c>
      <c r="D63" s="19">
        <f aca="true" t="shared" si="20" ref="D63:D71">E63+F63</f>
        <v>4091</v>
      </c>
      <c r="E63" s="18">
        <v>4054</v>
      </c>
      <c r="F63" s="17">
        <v>37</v>
      </c>
      <c r="G63" s="46">
        <v>0</v>
      </c>
      <c r="H63" s="20">
        <f aca="true" t="shared" si="21" ref="H63:H71">I63+J63+K63</f>
        <v>37</v>
      </c>
      <c r="I63" s="22">
        <v>35</v>
      </c>
      <c r="J63" s="22">
        <v>2</v>
      </c>
      <c r="K63" s="22">
        <v>0</v>
      </c>
      <c r="L63" s="21">
        <f aca="true" t="shared" si="22" ref="L63:L71">M63+Q63</f>
        <v>46</v>
      </c>
      <c r="M63" s="21">
        <f aca="true" t="shared" si="23" ref="M63:M71">N63+O63+P63</f>
        <v>46</v>
      </c>
      <c r="N63" s="22">
        <v>41</v>
      </c>
      <c r="O63" s="22">
        <v>5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134</v>
      </c>
      <c r="B64" s="17" t="s">
        <v>52</v>
      </c>
      <c r="C64" s="18">
        <v>9558</v>
      </c>
      <c r="D64" s="19">
        <f t="shared" si="20"/>
        <v>7686</v>
      </c>
      <c r="E64" s="18">
        <v>7625</v>
      </c>
      <c r="F64" s="17">
        <v>61</v>
      </c>
      <c r="G64" s="46">
        <v>0</v>
      </c>
      <c r="H64" s="20">
        <f t="shared" si="21"/>
        <v>61</v>
      </c>
      <c r="I64" s="22">
        <v>58</v>
      </c>
      <c r="J64" s="22">
        <v>2</v>
      </c>
      <c r="K64" s="22">
        <v>1</v>
      </c>
      <c r="L64" s="21">
        <f t="shared" si="22"/>
        <v>22</v>
      </c>
      <c r="M64" s="21">
        <f t="shared" si="23"/>
        <v>22</v>
      </c>
      <c r="N64" s="22">
        <v>3</v>
      </c>
      <c r="O64" s="22">
        <v>18</v>
      </c>
      <c r="P64" s="22">
        <v>1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135</v>
      </c>
      <c r="B65" s="17" t="s">
        <v>53</v>
      </c>
      <c r="C65" s="18">
        <v>8476</v>
      </c>
      <c r="D65" s="19">
        <f t="shared" si="20"/>
        <v>6260</v>
      </c>
      <c r="E65" s="18">
        <v>6245</v>
      </c>
      <c r="F65" s="17">
        <v>15</v>
      </c>
      <c r="G65" s="46">
        <v>0</v>
      </c>
      <c r="H65" s="20">
        <f t="shared" si="21"/>
        <v>15</v>
      </c>
      <c r="I65" s="22">
        <v>15</v>
      </c>
      <c r="J65" s="22">
        <v>0</v>
      </c>
      <c r="K65" s="22">
        <v>0</v>
      </c>
      <c r="L65" s="21">
        <f t="shared" si="22"/>
        <v>22</v>
      </c>
      <c r="M65" s="21">
        <f t="shared" si="23"/>
        <v>22</v>
      </c>
      <c r="N65" s="22">
        <v>13</v>
      </c>
      <c r="O65" s="22">
        <v>9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136</v>
      </c>
      <c r="B66" s="17" t="s">
        <v>137</v>
      </c>
      <c r="C66" s="18">
        <v>6577</v>
      </c>
      <c r="D66" s="19">
        <f t="shared" si="20"/>
        <v>4739</v>
      </c>
      <c r="E66" s="18">
        <v>4721</v>
      </c>
      <c r="F66" s="17">
        <v>18</v>
      </c>
      <c r="G66" s="46">
        <v>0</v>
      </c>
      <c r="H66" s="20">
        <f t="shared" si="21"/>
        <v>18</v>
      </c>
      <c r="I66" s="22">
        <v>18</v>
      </c>
      <c r="J66" s="22">
        <v>0</v>
      </c>
      <c r="K66" s="22">
        <v>0</v>
      </c>
      <c r="L66" s="21">
        <f t="shared" si="22"/>
        <v>16</v>
      </c>
      <c r="M66" s="21">
        <f t="shared" si="23"/>
        <v>16</v>
      </c>
      <c r="N66" s="22">
        <v>12</v>
      </c>
      <c r="O66" s="22">
        <v>4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138</v>
      </c>
      <c r="B67" s="17" t="s">
        <v>139</v>
      </c>
      <c r="C67" s="18">
        <v>10658</v>
      </c>
      <c r="D67" s="19">
        <f t="shared" si="20"/>
        <v>7918</v>
      </c>
      <c r="E67" s="18">
        <v>7910</v>
      </c>
      <c r="F67" s="17">
        <v>8</v>
      </c>
      <c r="G67" s="46">
        <v>0</v>
      </c>
      <c r="H67" s="20">
        <f t="shared" si="21"/>
        <v>8</v>
      </c>
      <c r="I67" s="22">
        <v>7</v>
      </c>
      <c r="J67" s="22">
        <v>0</v>
      </c>
      <c r="K67" s="22">
        <v>1</v>
      </c>
      <c r="L67" s="21">
        <f t="shared" si="22"/>
        <v>54</v>
      </c>
      <c r="M67" s="21">
        <f t="shared" si="23"/>
        <v>54</v>
      </c>
      <c r="N67" s="22">
        <v>21</v>
      </c>
      <c r="O67" s="22">
        <v>32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140</v>
      </c>
      <c r="B68" s="17" t="s">
        <v>54</v>
      </c>
      <c r="C68" s="18">
        <v>16203</v>
      </c>
      <c r="D68" s="19">
        <f t="shared" si="20"/>
        <v>12467</v>
      </c>
      <c r="E68" s="18">
        <v>12342</v>
      </c>
      <c r="F68" s="17">
        <v>125</v>
      </c>
      <c r="G68" s="46">
        <v>0</v>
      </c>
      <c r="H68" s="20">
        <f t="shared" si="21"/>
        <v>125</v>
      </c>
      <c r="I68" s="22">
        <v>96</v>
      </c>
      <c r="J68" s="22">
        <v>0</v>
      </c>
      <c r="K68" s="22">
        <v>29</v>
      </c>
      <c r="L68" s="21">
        <f t="shared" si="22"/>
        <v>118</v>
      </c>
      <c r="M68" s="21">
        <f t="shared" si="23"/>
        <v>118</v>
      </c>
      <c r="N68" s="22">
        <v>54</v>
      </c>
      <c r="O68" s="22">
        <v>35</v>
      </c>
      <c r="P68" s="22">
        <v>29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141</v>
      </c>
      <c r="B69" s="17" t="s">
        <v>142</v>
      </c>
      <c r="C69" s="18">
        <v>11822</v>
      </c>
      <c r="D69" s="19">
        <f t="shared" si="20"/>
        <v>9380</v>
      </c>
      <c r="E69" s="18">
        <v>9322</v>
      </c>
      <c r="F69" s="17">
        <v>58</v>
      </c>
      <c r="G69" s="46">
        <v>0</v>
      </c>
      <c r="H69" s="20">
        <f t="shared" si="21"/>
        <v>58</v>
      </c>
      <c r="I69" s="22">
        <v>50</v>
      </c>
      <c r="J69" s="22">
        <v>3</v>
      </c>
      <c r="K69" s="22">
        <v>5</v>
      </c>
      <c r="L69" s="21">
        <f t="shared" si="22"/>
        <v>36</v>
      </c>
      <c r="M69" s="21">
        <f t="shared" si="23"/>
        <v>36</v>
      </c>
      <c r="N69" s="22">
        <v>22</v>
      </c>
      <c r="O69" s="22">
        <v>9</v>
      </c>
      <c r="P69" s="22">
        <v>5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143</v>
      </c>
      <c r="B70" s="17" t="s">
        <v>55</v>
      </c>
      <c r="C70" s="18">
        <v>9102</v>
      </c>
      <c r="D70" s="19">
        <f t="shared" si="20"/>
        <v>6954</v>
      </c>
      <c r="E70" s="18">
        <v>6906</v>
      </c>
      <c r="F70" s="17">
        <v>48</v>
      </c>
      <c r="G70" s="46">
        <v>0</v>
      </c>
      <c r="H70" s="20">
        <f t="shared" si="21"/>
        <v>48</v>
      </c>
      <c r="I70" s="22">
        <v>46</v>
      </c>
      <c r="J70" s="22">
        <v>2</v>
      </c>
      <c r="K70" s="22">
        <v>0</v>
      </c>
      <c r="L70" s="21">
        <f t="shared" si="22"/>
        <v>31</v>
      </c>
      <c r="M70" s="21">
        <f t="shared" si="23"/>
        <v>31</v>
      </c>
      <c r="N70" s="22">
        <v>20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144</v>
      </c>
      <c r="B71" s="17" t="s">
        <v>56</v>
      </c>
      <c r="C71" s="18">
        <v>5618</v>
      </c>
      <c r="D71" s="19">
        <f t="shared" si="20"/>
        <v>4368</v>
      </c>
      <c r="E71" s="18">
        <v>4334</v>
      </c>
      <c r="F71" s="17">
        <v>34</v>
      </c>
      <c r="G71" s="46">
        <v>0</v>
      </c>
      <c r="H71" s="20">
        <f t="shared" si="21"/>
        <v>34</v>
      </c>
      <c r="I71" s="22">
        <v>31</v>
      </c>
      <c r="J71" s="22">
        <v>0</v>
      </c>
      <c r="K71" s="22">
        <v>3</v>
      </c>
      <c r="L71" s="21">
        <f t="shared" si="22"/>
        <v>28</v>
      </c>
      <c r="M71" s="21">
        <f t="shared" si="23"/>
        <v>28</v>
      </c>
      <c r="N71" s="22">
        <v>7</v>
      </c>
      <c r="O71" s="22">
        <v>18</v>
      </c>
      <c r="P71" s="22">
        <v>3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57</v>
      </c>
      <c r="C72" s="10">
        <f>SUM(C73:C77)</f>
        <v>66352</v>
      </c>
      <c r="D72" s="11">
        <f>E72+F72</f>
        <v>51856</v>
      </c>
      <c r="E72" s="10">
        <f>SUM(E73:E77)</f>
        <v>51639</v>
      </c>
      <c r="F72" s="10">
        <f>SUM(F73:F77)</f>
        <v>217</v>
      </c>
      <c r="G72" s="12">
        <f>SUM(G73:G77)</f>
        <v>1</v>
      </c>
      <c r="H72" s="13">
        <f>SUM(I72:K72)</f>
        <v>216</v>
      </c>
      <c r="I72" s="12">
        <f>SUM(I73:I77)</f>
        <v>209</v>
      </c>
      <c r="J72" s="12">
        <f>SUM(J73:J77)</f>
        <v>3</v>
      </c>
      <c r="K72" s="12">
        <f>SUM(K73:K77)</f>
        <v>4</v>
      </c>
      <c r="L72" s="14">
        <f>SUM(M72+Q72)</f>
        <v>220</v>
      </c>
      <c r="M72" s="14">
        <f>SUM(N72:P72)</f>
        <v>220</v>
      </c>
      <c r="N72" s="12">
        <f>SUM(N73:N77)</f>
        <v>65</v>
      </c>
      <c r="O72" s="12">
        <f>SUM(O73:O77)</f>
        <v>151</v>
      </c>
      <c r="P72" s="15">
        <f>SUM(P73:P77)</f>
        <v>4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145</v>
      </c>
      <c r="B73" s="17" t="s">
        <v>58</v>
      </c>
      <c r="C73" s="18">
        <v>27852</v>
      </c>
      <c r="D73" s="19">
        <f aca="true" t="shared" si="25" ref="D73:D78">E73+F73</f>
        <v>22725</v>
      </c>
      <c r="E73" s="18">
        <v>22609</v>
      </c>
      <c r="F73" s="17">
        <v>116</v>
      </c>
      <c r="G73" s="46">
        <v>0</v>
      </c>
      <c r="H73" s="20">
        <f aca="true" t="shared" si="26" ref="H73:H78">I73+J73+K73</f>
        <v>116</v>
      </c>
      <c r="I73" s="22">
        <v>113</v>
      </c>
      <c r="J73" s="22">
        <v>1</v>
      </c>
      <c r="K73" s="22">
        <v>2</v>
      </c>
      <c r="L73" s="21">
        <f aca="true" t="shared" si="27" ref="L73:L78">M73+Q73</f>
        <v>145</v>
      </c>
      <c r="M73" s="21">
        <f aca="true" t="shared" si="28" ref="M73:M78">N73+O73+P73</f>
        <v>145</v>
      </c>
      <c r="N73" s="22">
        <v>35</v>
      </c>
      <c r="O73" s="22">
        <v>108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146</v>
      </c>
      <c r="B74" s="17" t="s">
        <v>59</v>
      </c>
      <c r="C74" s="18">
        <v>6962</v>
      </c>
      <c r="D74" s="19">
        <f t="shared" si="25"/>
        <v>5301</v>
      </c>
      <c r="E74" s="18">
        <v>5290</v>
      </c>
      <c r="F74" s="17">
        <v>11</v>
      </c>
      <c r="G74" s="46">
        <v>0</v>
      </c>
      <c r="H74" s="20">
        <f t="shared" si="26"/>
        <v>11</v>
      </c>
      <c r="I74" s="22">
        <v>11</v>
      </c>
      <c r="J74" s="22">
        <v>0</v>
      </c>
      <c r="K74" s="22">
        <v>0</v>
      </c>
      <c r="L74" s="21">
        <f t="shared" si="27"/>
        <v>11</v>
      </c>
      <c r="M74" s="21">
        <f t="shared" si="28"/>
        <v>11</v>
      </c>
      <c r="N74" s="22">
        <v>4</v>
      </c>
      <c r="O74" s="22">
        <v>7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147</v>
      </c>
      <c r="B75" s="17" t="s">
        <v>60</v>
      </c>
      <c r="C75" s="18">
        <v>12540</v>
      </c>
      <c r="D75" s="19">
        <f t="shared" si="25"/>
        <v>9489</v>
      </c>
      <c r="E75" s="18">
        <v>9458</v>
      </c>
      <c r="F75" s="17">
        <v>31</v>
      </c>
      <c r="G75" s="46">
        <v>0</v>
      </c>
      <c r="H75" s="20">
        <f t="shared" si="26"/>
        <v>31</v>
      </c>
      <c r="I75" s="22">
        <v>31</v>
      </c>
      <c r="J75" s="22">
        <v>0</v>
      </c>
      <c r="K75" s="22">
        <v>0</v>
      </c>
      <c r="L75" s="21">
        <f t="shared" si="27"/>
        <v>26</v>
      </c>
      <c r="M75" s="21">
        <f t="shared" si="28"/>
        <v>26</v>
      </c>
      <c r="N75" s="22">
        <v>13</v>
      </c>
      <c r="O75" s="22">
        <v>13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148</v>
      </c>
      <c r="B76" s="17" t="s">
        <v>61</v>
      </c>
      <c r="C76" s="18">
        <v>8163</v>
      </c>
      <c r="D76" s="19">
        <f t="shared" si="25"/>
        <v>6246</v>
      </c>
      <c r="E76" s="18">
        <v>6217</v>
      </c>
      <c r="F76" s="17">
        <v>29</v>
      </c>
      <c r="G76" s="46">
        <v>0</v>
      </c>
      <c r="H76" s="20">
        <f t="shared" si="26"/>
        <v>29</v>
      </c>
      <c r="I76" s="22">
        <v>27</v>
      </c>
      <c r="J76" s="22">
        <v>0</v>
      </c>
      <c r="K76" s="22">
        <v>2</v>
      </c>
      <c r="L76" s="21">
        <f t="shared" si="27"/>
        <v>23</v>
      </c>
      <c r="M76" s="21">
        <f t="shared" si="28"/>
        <v>23</v>
      </c>
      <c r="N76" s="22">
        <v>9</v>
      </c>
      <c r="O76" s="22">
        <v>12</v>
      </c>
      <c r="P76" s="22">
        <v>2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149</v>
      </c>
      <c r="B77" s="23" t="s">
        <v>62</v>
      </c>
      <c r="C77" s="24">
        <v>10835</v>
      </c>
      <c r="D77" s="25">
        <f t="shared" si="25"/>
        <v>8095</v>
      </c>
      <c r="E77" s="24">
        <v>8065</v>
      </c>
      <c r="F77" s="23">
        <v>30</v>
      </c>
      <c r="G77" s="47">
        <v>1</v>
      </c>
      <c r="H77" s="27">
        <f t="shared" si="26"/>
        <v>29</v>
      </c>
      <c r="I77" s="26">
        <v>27</v>
      </c>
      <c r="J77" s="26">
        <v>2</v>
      </c>
      <c r="K77" s="26">
        <v>0</v>
      </c>
      <c r="L77" s="28">
        <f t="shared" si="27"/>
        <v>15</v>
      </c>
      <c r="M77" s="28">
        <f t="shared" si="28"/>
        <v>15</v>
      </c>
      <c r="N77" s="26">
        <v>4</v>
      </c>
      <c r="O77" s="26">
        <v>11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150</v>
      </c>
      <c r="B78" s="30" t="s">
        <v>154</v>
      </c>
      <c r="C78" s="31">
        <v>83936</v>
      </c>
      <c r="D78" s="32">
        <f t="shared" si="25"/>
        <v>65322</v>
      </c>
      <c r="E78" s="31">
        <v>65263</v>
      </c>
      <c r="F78" s="33">
        <v>59</v>
      </c>
      <c r="G78" s="48">
        <v>0</v>
      </c>
      <c r="H78" s="35">
        <f t="shared" si="26"/>
        <v>59</v>
      </c>
      <c r="I78" s="34">
        <v>55</v>
      </c>
      <c r="J78" s="34">
        <v>0</v>
      </c>
      <c r="K78" s="34">
        <v>4</v>
      </c>
      <c r="L78" s="36">
        <f t="shared" si="27"/>
        <v>400</v>
      </c>
      <c r="M78" s="36">
        <f t="shared" si="28"/>
        <v>400</v>
      </c>
      <c r="N78" s="34">
        <v>205</v>
      </c>
      <c r="O78" s="34">
        <v>191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spans="4:7" ht="12" thickBot="1">
      <c r="D79" s="37"/>
      <c r="G79" s="49"/>
    </row>
    <row r="80" spans="2:20" ht="22.5" customHeight="1" thickBot="1" thickTop="1">
      <c r="B80" s="38" t="s">
        <v>63</v>
      </c>
      <c r="C80" s="39">
        <f aca="true" t="shared" si="30" ref="C80:T80">C6+C17+C30+C47+C62+C72+C78</f>
        <v>857636</v>
      </c>
      <c r="D80" s="40">
        <f t="shared" si="30"/>
        <v>646651</v>
      </c>
      <c r="E80" s="41">
        <f t="shared" si="30"/>
        <v>644639</v>
      </c>
      <c r="F80" s="41">
        <f t="shared" si="30"/>
        <v>2012</v>
      </c>
      <c r="G80" s="50">
        <f t="shared" si="30"/>
        <v>1</v>
      </c>
      <c r="H80" s="42">
        <f t="shared" si="30"/>
        <v>2011</v>
      </c>
      <c r="I80" s="41">
        <f t="shared" si="30"/>
        <v>1890</v>
      </c>
      <c r="J80" s="41">
        <f t="shared" si="30"/>
        <v>44</v>
      </c>
      <c r="K80" s="41">
        <f t="shared" si="30"/>
        <v>77</v>
      </c>
      <c r="L80" s="43">
        <f t="shared" si="30"/>
        <v>2883</v>
      </c>
      <c r="M80" s="43">
        <f t="shared" si="30"/>
        <v>2883</v>
      </c>
      <c r="N80" s="41">
        <f t="shared" si="30"/>
        <v>1523</v>
      </c>
      <c r="O80" s="41">
        <f t="shared" si="30"/>
        <v>1283</v>
      </c>
      <c r="P80" s="41">
        <f t="shared" si="30"/>
        <v>77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16" ht="11.25">
      <c r="A83" s="67" t="s">
        <v>64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</sheetData>
  <sheetProtection/>
  <mergeCells count="16">
    <mergeCell ref="A1:E1"/>
    <mergeCell ref="Q4:T4"/>
    <mergeCell ref="A83:P83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2008-01-14T09:21:51Z</cp:lastPrinted>
  <dcterms:created xsi:type="dcterms:W3CDTF">2004-07-13T07:11:33Z</dcterms:created>
  <dcterms:modified xsi:type="dcterms:W3CDTF">2016-01-21T13:55:48Z</dcterms:modified>
  <cp:category/>
  <cp:version/>
  <cp:contentType/>
  <cp:contentStatus/>
</cp:coreProperties>
</file>