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zyna_dlugosz\Desktop\BIEŻĄCE\"/>
    </mc:Choice>
  </mc:AlternateContent>
  <bookViews>
    <workbookView xWindow="0" yWindow="0" windowWidth="28800" windowHeight="12300"/>
  </bookViews>
  <sheets>
    <sheet name="frekwencja_g12_00-1" sheetId="1" r:id="rId1"/>
  </sheets>
  <definedNames>
    <definedName name="_xlnm._FilterDatabase" localSheetId="0" hidden="1">'frekwencja_g12_00-1'!$A$1:$F$68</definedName>
  </definedNames>
  <calcPr calcId="162913"/>
</workbook>
</file>

<file path=xl/calcChain.xml><?xml version="1.0" encoding="utf-8"?>
<calcChain xmlns="http://schemas.openxmlformats.org/spreadsheetml/2006/main">
  <c r="C68" i="1" l="1"/>
  <c r="C55" i="1"/>
  <c r="C47" i="1"/>
  <c r="C42" i="1"/>
  <c r="C64" i="1"/>
  <c r="C25" i="1"/>
  <c r="C20" i="1"/>
  <c r="C18" i="1"/>
  <c r="C15" i="1"/>
  <c r="C12" i="1"/>
  <c r="C11" i="1"/>
  <c r="C10" i="1"/>
  <c r="C9" i="1"/>
  <c r="C7" i="1"/>
  <c r="C6" i="1"/>
  <c r="C5" i="1"/>
  <c r="C3" i="1"/>
  <c r="C67" i="1"/>
  <c r="C66" i="1"/>
  <c r="C65" i="1"/>
  <c r="C63" i="1"/>
  <c r="C60" i="1"/>
  <c r="C59" i="1"/>
  <c r="C58" i="1"/>
  <c r="C57" i="1"/>
  <c r="C56" i="1"/>
  <c r="C54" i="1"/>
  <c r="C53" i="1"/>
  <c r="C52" i="1"/>
  <c r="C51" i="1"/>
  <c r="C49" i="1"/>
  <c r="C48" i="1"/>
  <c r="C46" i="1"/>
  <c r="C44" i="1"/>
  <c r="C41" i="1"/>
  <c r="C40" i="1"/>
  <c r="C39" i="1"/>
  <c r="C38" i="1"/>
  <c r="C35" i="1"/>
  <c r="C33" i="1"/>
  <c r="C32" i="1"/>
  <c r="C31" i="1"/>
  <c r="C28" i="1"/>
  <c r="C27" i="1"/>
  <c r="C26" i="1"/>
  <c r="C24" i="1"/>
  <c r="C23" i="1"/>
  <c r="C22" i="1"/>
  <c r="C21" i="1"/>
  <c r="C19" i="1"/>
  <c r="C17" i="1"/>
  <c r="C16" i="1"/>
  <c r="C14" i="1"/>
  <c r="C13" i="1"/>
  <c r="C8" i="1"/>
  <c r="C4" i="1"/>
  <c r="C2" i="1"/>
  <c r="C45" i="1"/>
  <c r="C43" i="1"/>
  <c r="C37" i="1"/>
  <c r="C36" i="1"/>
  <c r="C34" i="1"/>
  <c r="C50" i="1"/>
  <c r="C61" i="1"/>
  <c r="C62" i="1"/>
  <c r="C30" i="1"/>
  <c r="C29" i="1"/>
</calcChain>
</file>

<file path=xl/sharedStrings.xml><?xml version="1.0" encoding="utf-8"?>
<sst xmlns="http://schemas.openxmlformats.org/spreadsheetml/2006/main" count="140" uniqueCount="74">
  <si>
    <t>godzina</t>
  </si>
  <si>
    <t>gmina</t>
  </si>
  <si>
    <t>TERYT</t>
  </si>
  <si>
    <t>liczba uprawnionych</t>
  </si>
  <si>
    <t>liczba wyborców, którym wydano karty do głosowania</t>
  </si>
  <si>
    <t>frekwencja</t>
  </si>
  <si>
    <t>12_00</t>
  </si>
  <si>
    <t>m. Nowy Sącz</t>
  </si>
  <si>
    <t>m. Sucha Beskidzka</t>
  </si>
  <si>
    <t>gm. Łapsze Niżne</t>
  </si>
  <si>
    <t>gm. Czarny Dunajec</t>
  </si>
  <si>
    <t>gm. Biały Dunajec</t>
  </si>
  <si>
    <t>gm. Chełmiec</t>
  </si>
  <si>
    <t>gm. Mszana Dolna</t>
  </si>
  <si>
    <t>gm. Limanowa</t>
  </si>
  <si>
    <t>gm. Jodłownik</t>
  </si>
  <si>
    <t>m. Limanowa</t>
  </si>
  <si>
    <t>gm. Uście Gorlickie</t>
  </si>
  <si>
    <t>gm. Sękowa</t>
  </si>
  <si>
    <t>gm. Ropa</t>
  </si>
  <si>
    <t>gm. Łużna</t>
  </si>
  <si>
    <t>gm. Lipinki</t>
  </si>
  <si>
    <t>gm. Gorlice</t>
  </si>
  <si>
    <t>gm. Biecz</t>
  </si>
  <si>
    <t>gm. Poronin</t>
  </si>
  <si>
    <t>gm. Kościelisko</t>
  </si>
  <si>
    <t>gm. Bukowina Tatrzańska</t>
  </si>
  <si>
    <t>m. Zakopane</t>
  </si>
  <si>
    <t>gm. Stryszawa</t>
  </si>
  <si>
    <t>gm. Maków Podhalański</t>
  </si>
  <si>
    <t>gm. Jordanów</t>
  </si>
  <si>
    <t>gm. Bystra-Sidzina</t>
  </si>
  <si>
    <t>gm. Budzów</t>
  </si>
  <si>
    <t>m. Jordanów</t>
  </si>
  <si>
    <t>gm. Szaflary</t>
  </si>
  <si>
    <t>gm. Spytkowice</t>
  </si>
  <si>
    <t>gm. Rabka-Zdrój</t>
  </si>
  <si>
    <t>gm. Ochotnica Dolna</t>
  </si>
  <si>
    <t>gm. Nowy Targ</t>
  </si>
  <si>
    <t>gm. Lipnica Wielka</t>
  </si>
  <si>
    <t>gm. Jabłonka</t>
  </si>
  <si>
    <t>gm. Szczawnica</t>
  </si>
  <si>
    <t>m. Nowy Targ</t>
  </si>
  <si>
    <t>gm. Stary Sącz</t>
  </si>
  <si>
    <t>gm. Rytro</t>
  </si>
  <si>
    <t>gm. Nawojowa</t>
  </si>
  <si>
    <t>gm. Łososina Dolna</t>
  </si>
  <si>
    <t>gm. Łącko</t>
  </si>
  <si>
    <t>gm. Łabowa</t>
  </si>
  <si>
    <t>gm. Kamionka Wielka</t>
  </si>
  <si>
    <t>gm. Grybów</t>
  </si>
  <si>
    <t>gm. Gródek nad Dunajcem</t>
  </si>
  <si>
    <t>m. Grybów</t>
  </si>
  <si>
    <t>gm. Tymbark</t>
  </si>
  <si>
    <t>gm. Słopnice</t>
  </si>
  <si>
    <t>gm. Niedźwiedź</t>
  </si>
  <si>
    <t>gm. Łukowica</t>
  </si>
  <si>
    <t>gm. Laskowa</t>
  </si>
  <si>
    <t>gm. Kamienica</t>
  </si>
  <si>
    <t>gm. Dobra</t>
  </si>
  <si>
    <t>m. Mszana Dolna</t>
  </si>
  <si>
    <t>gm. Moszczenica</t>
  </si>
  <si>
    <t>gm. Bobowa</t>
  </si>
  <si>
    <t>m. Gorlice</t>
  </si>
  <si>
    <t>gm. Krościenko nad Dunajcem</t>
  </si>
  <si>
    <t>gm. Czorsztyn</t>
  </si>
  <si>
    <t>gm. Podegrodzie</t>
  </si>
  <si>
    <t>gm. Piwniczna-Zdrój</t>
  </si>
  <si>
    <t>gm. Muszyna</t>
  </si>
  <si>
    <t>gm. Raba Wyżna</t>
  </si>
  <si>
    <t>gm. Zawoja</t>
  </si>
  <si>
    <t>gm. Zembrzyce</t>
  </si>
  <si>
    <t>gm. Krynica-Zdrój</t>
  </si>
  <si>
    <t>gm. Korzenna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</si>
</sst>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.5"/>
      <color theme="1"/>
      <name val="Cambria"/>
      <family val="1"/>
      <charset val="238"/>
    </font>
    <font>
      <sz val="11.5"/>
      <color theme="1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/>
    <xf numFmtId="10" fontId="19" fillId="0" borderId="10" xfId="0" applyNumberFormat="1" applyFont="1" applyBorder="1"/>
    <xf numFmtId="0" fontId="19" fillId="0" borderId="0" xfId="0" applyFont="1"/>
    <xf numFmtId="3" fontId="19" fillId="0" borderId="10" xfId="0" applyNumberFormat="1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/>
  </sheetViews>
  <sheetFormatPr defaultRowHeight="14.25" x14ac:dyDescent="0.2"/>
  <cols>
    <col min="1" max="1" width="9.140625" style="5" bestFit="1" customWidth="1"/>
    <col min="2" max="2" width="28.42578125" style="5" bestFit="1" customWidth="1"/>
    <col min="3" max="3" width="9" style="5" bestFit="1" customWidth="1"/>
    <col min="4" max="4" width="15.85546875" style="5" bestFit="1" customWidth="1"/>
    <col min="5" max="5" width="18.7109375" style="5" bestFit="1" customWidth="1"/>
    <col min="6" max="6" width="12.42578125" style="5" bestFit="1" customWidth="1"/>
    <col min="7" max="16384" width="9.140625" style="5"/>
  </cols>
  <sheetData>
    <row r="1" spans="1:6" s="2" customFormat="1" ht="6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3" t="s">
        <v>6</v>
      </c>
      <c r="B2" s="3" t="s">
        <v>63</v>
      </c>
      <c r="C2" s="3" t="str">
        <f>"120501"</f>
        <v>120501</v>
      </c>
      <c r="D2" s="6">
        <v>22306</v>
      </c>
      <c r="E2" s="6">
        <v>4028</v>
      </c>
      <c r="F2" s="4">
        <v>0.18060000000000001</v>
      </c>
    </row>
    <row r="3" spans="1:6" x14ac:dyDescent="0.2">
      <c r="A3" s="3" t="s">
        <v>6</v>
      </c>
      <c r="B3" s="3" t="s">
        <v>23</v>
      </c>
      <c r="C3" s="3" t="str">
        <f>"120502"</f>
        <v>120502</v>
      </c>
      <c r="D3" s="6">
        <v>13776</v>
      </c>
      <c r="E3" s="6">
        <v>2575</v>
      </c>
      <c r="F3" s="4">
        <v>0.18690000000000001</v>
      </c>
    </row>
    <row r="4" spans="1:6" x14ac:dyDescent="0.2">
      <c r="A4" s="3" t="s">
        <v>6</v>
      </c>
      <c r="B4" s="3" t="s">
        <v>62</v>
      </c>
      <c r="C4" s="3" t="str">
        <f>"120503"</f>
        <v>120503</v>
      </c>
      <c r="D4" s="6">
        <v>7471</v>
      </c>
      <c r="E4" s="6">
        <v>1566</v>
      </c>
      <c r="F4" s="4">
        <v>0.20960000000000001</v>
      </c>
    </row>
    <row r="5" spans="1:6" x14ac:dyDescent="0.2">
      <c r="A5" s="3" t="s">
        <v>6</v>
      </c>
      <c r="B5" s="3" t="s">
        <v>22</v>
      </c>
      <c r="C5" s="3" t="str">
        <f>"120504"</f>
        <v>120504</v>
      </c>
      <c r="D5" s="6">
        <v>13987</v>
      </c>
      <c r="E5" s="6">
        <v>2868</v>
      </c>
      <c r="F5" s="4">
        <v>0.20499999999999999</v>
      </c>
    </row>
    <row r="6" spans="1:6" x14ac:dyDescent="0.2">
      <c r="A6" s="3" t="s">
        <v>6</v>
      </c>
      <c r="B6" s="3" t="s">
        <v>21</v>
      </c>
      <c r="C6" s="3" t="str">
        <f>"120505"</f>
        <v>120505</v>
      </c>
      <c r="D6" s="6">
        <v>5538</v>
      </c>
      <c r="E6" s="6">
        <v>1301</v>
      </c>
      <c r="F6" s="4">
        <v>0.2349</v>
      </c>
    </row>
    <row r="7" spans="1:6" x14ac:dyDescent="0.2">
      <c r="A7" s="3" t="s">
        <v>6</v>
      </c>
      <c r="B7" s="3" t="s">
        <v>20</v>
      </c>
      <c r="C7" s="3" t="str">
        <f>"120506"</f>
        <v>120506</v>
      </c>
      <c r="D7" s="6">
        <v>6687</v>
      </c>
      <c r="E7" s="6">
        <v>1539</v>
      </c>
      <c r="F7" s="4">
        <v>0.2301</v>
      </c>
    </row>
    <row r="8" spans="1:6" x14ac:dyDescent="0.2">
      <c r="A8" s="3" t="s">
        <v>6</v>
      </c>
      <c r="B8" s="3" t="s">
        <v>61</v>
      </c>
      <c r="C8" s="3" t="str">
        <f>"120507"</f>
        <v>120507</v>
      </c>
      <c r="D8" s="6">
        <v>3894</v>
      </c>
      <c r="E8" s="6">
        <v>828</v>
      </c>
      <c r="F8" s="4">
        <v>0.21260000000000001</v>
      </c>
    </row>
    <row r="9" spans="1:6" x14ac:dyDescent="0.2">
      <c r="A9" s="3" t="s">
        <v>6</v>
      </c>
      <c r="B9" s="3" t="s">
        <v>19</v>
      </c>
      <c r="C9" s="3" t="str">
        <f>"120508"</f>
        <v>120508</v>
      </c>
      <c r="D9" s="6">
        <v>4163</v>
      </c>
      <c r="E9" s="6">
        <v>935</v>
      </c>
      <c r="F9" s="4">
        <v>0.22459999999999999</v>
      </c>
    </row>
    <row r="10" spans="1:6" x14ac:dyDescent="0.2">
      <c r="A10" s="3" t="s">
        <v>6</v>
      </c>
      <c r="B10" s="3" t="s">
        <v>18</v>
      </c>
      <c r="C10" s="3" t="str">
        <f>"120509"</f>
        <v>120509</v>
      </c>
      <c r="D10" s="6">
        <v>4057</v>
      </c>
      <c r="E10" s="6">
        <v>882</v>
      </c>
      <c r="F10" s="4">
        <v>0.21740000000000001</v>
      </c>
    </row>
    <row r="11" spans="1:6" x14ac:dyDescent="0.2">
      <c r="A11" s="3" t="s">
        <v>6</v>
      </c>
      <c r="B11" s="3" t="s">
        <v>17</v>
      </c>
      <c r="C11" s="3" t="str">
        <f>"120510"</f>
        <v>120510</v>
      </c>
      <c r="D11" s="6">
        <v>5330</v>
      </c>
      <c r="E11" s="6">
        <v>1090</v>
      </c>
      <c r="F11" s="4">
        <v>0.20449999999999999</v>
      </c>
    </row>
    <row r="12" spans="1:6" x14ac:dyDescent="0.2">
      <c r="A12" s="3" t="s">
        <v>6</v>
      </c>
      <c r="B12" s="3" t="s">
        <v>16</v>
      </c>
      <c r="C12" s="3" t="str">
        <f>"120701"</f>
        <v>120701</v>
      </c>
      <c r="D12" s="6">
        <v>11748</v>
      </c>
      <c r="E12" s="6">
        <v>2453</v>
      </c>
      <c r="F12" s="4">
        <v>0.20880000000000001</v>
      </c>
    </row>
    <row r="13" spans="1:6" x14ac:dyDescent="0.2">
      <c r="A13" s="3" t="s">
        <v>6</v>
      </c>
      <c r="B13" s="3" t="s">
        <v>60</v>
      </c>
      <c r="C13" s="3" t="str">
        <f>"120702"</f>
        <v>120702</v>
      </c>
      <c r="D13" s="6">
        <v>6269</v>
      </c>
      <c r="E13" s="6">
        <v>1261</v>
      </c>
      <c r="F13" s="4">
        <v>0.2011</v>
      </c>
    </row>
    <row r="14" spans="1:6" x14ac:dyDescent="0.2">
      <c r="A14" s="3" t="s">
        <v>6</v>
      </c>
      <c r="B14" s="3" t="s">
        <v>59</v>
      </c>
      <c r="C14" s="3" t="str">
        <f>"120703"</f>
        <v>120703</v>
      </c>
      <c r="D14" s="6">
        <v>7794</v>
      </c>
      <c r="E14" s="6">
        <v>1547</v>
      </c>
      <c r="F14" s="4">
        <v>0.19850000000000001</v>
      </c>
    </row>
    <row r="15" spans="1:6" x14ac:dyDescent="0.2">
      <c r="A15" s="3" t="s">
        <v>6</v>
      </c>
      <c r="B15" s="3" t="s">
        <v>15</v>
      </c>
      <c r="C15" s="3" t="str">
        <f>"120704"</f>
        <v>120704</v>
      </c>
      <c r="D15" s="6">
        <v>6589</v>
      </c>
      <c r="E15" s="6">
        <v>1370</v>
      </c>
      <c r="F15" s="4">
        <v>0.2079</v>
      </c>
    </row>
    <row r="16" spans="1:6" x14ac:dyDescent="0.2">
      <c r="A16" s="3" t="s">
        <v>6</v>
      </c>
      <c r="B16" s="3" t="s">
        <v>58</v>
      </c>
      <c r="C16" s="3" t="str">
        <f>"120705"</f>
        <v>120705</v>
      </c>
      <c r="D16" s="6">
        <v>6022</v>
      </c>
      <c r="E16" s="6">
        <v>1247</v>
      </c>
      <c r="F16" s="4">
        <v>0.20710000000000001</v>
      </c>
    </row>
    <row r="17" spans="1:6" x14ac:dyDescent="0.2">
      <c r="A17" s="3" t="s">
        <v>6</v>
      </c>
      <c r="B17" s="3" t="s">
        <v>57</v>
      </c>
      <c r="C17" s="3" t="str">
        <f>"120706"</f>
        <v>120706</v>
      </c>
      <c r="D17" s="6">
        <v>6129</v>
      </c>
      <c r="E17" s="6">
        <v>1452</v>
      </c>
      <c r="F17" s="4">
        <v>0.2369</v>
      </c>
    </row>
    <row r="18" spans="1:6" x14ac:dyDescent="0.2">
      <c r="A18" s="3" t="s">
        <v>6</v>
      </c>
      <c r="B18" s="3" t="s">
        <v>14</v>
      </c>
      <c r="C18" s="3" t="str">
        <f>"120707"</f>
        <v>120707</v>
      </c>
      <c r="D18" s="6">
        <v>19245</v>
      </c>
      <c r="E18" s="6">
        <v>4186</v>
      </c>
      <c r="F18" s="4">
        <v>0.2175</v>
      </c>
    </row>
    <row r="19" spans="1:6" x14ac:dyDescent="0.2">
      <c r="A19" s="3" t="s">
        <v>6</v>
      </c>
      <c r="B19" s="3" t="s">
        <v>56</v>
      </c>
      <c r="C19" s="3" t="str">
        <f>"120708"</f>
        <v>120708</v>
      </c>
      <c r="D19" s="6">
        <v>7490</v>
      </c>
      <c r="E19" s="6">
        <v>1661</v>
      </c>
      <c r="F19" s="4">
        <v>0.2218</v>
      </c>
    </row>
    <row r="20" spans="1:6" x14ac:dyDescent="0.2">
      <c r="A20" s="3" t="s">
        <v>6</v>
      </c>
      <c r="B20" s="3" t="s">
        <v>13</v>
      </c>
      <c r="C20" s="3" t="str">
        <f>"120709"</f>
        <v>120709</v>
      </c>
      <c r="D20" s="6">
        <v>13303</v>
      </c>
      <c r="E20" s="6">
        <v>2769</v>
      </c>
      <c r="F20" s="4">
        <v>0.20810000000000001</v>
      </c>
    </row>
    <row r="21" spans="1:6" x14ac:dyDescent="0.2">
      <c r="A21" s="3" t="s">
        <v>6</v>
      </c>
      <c r="B21" s="3" t="s">
        <v>55</v>
      </c>
      <c r="C21" s="3" t="str">
        <f>"120710"</f>
        <v>120710</v>
      </c>
      <c r="D21" s="6">
        <v>5551</v>
      </c>
      <c r="E21" s="6">
        <v>948</v>
      </c>
      <c r="F21" s="4">
        <v>0.17080000000000001</v>
      </c>
    </row>
    <row r="22" spans="1:6" x14ac:dyDescent="0.2">
      <c r="A22" s="3" t="s">
        <v>6</v>
      </c>
      <c r="B22" s="3" t="s">
        <v>54</v>
      </c>
      <c r="C22" s="3" t="str">
        <f>"120711"</f>
        <v>120711</v>
      </c>
      <c r="D22" s="6">
        <v>4893</v>
      </c>
      <c r="E22" s="6">
        <v>1130</v>
      </c>
      <c r="F22" s="4">
        <v>0.23089999999999999</v>
      </c>
    </row>
    <row r="23" spans="1:6" x14ac:dyDescent="0.2">
      <c r="A23" s="3" t="s">
        <v>6</v>
      </c>
      <c r="B23" s="3" t="s">
        <v>53</v>
      </c>
      <c r="C23" s="3" t="str">
        <f>"120712"</f>
        <v>120712</v>
      </c>
      <c r="D23" s="6">
        <v>5081</v>
      </c>
      <c r="E23" s="6">
        <v>1491</v>
      </c>
      <c r="F23" s="4">
        <v>0.29339999999999999</v>
      </c>
    </row>
    <row r="24" spans="1:6" x14ac:dyDescent="0.2">
      <c r="A24" s="3" t="s">
        <v>6</v>
      </c>
      <c r="B24" s="3" t="s">
        <v>52</v>
      </c>
      <c r="C24" s="3" t="str">
        <f>"121001"</f>
        <v>121001</v>
      </c>
      <c r="D24" s="6">
        <v>4831</v>
      </c>
      <c r="E24" s="6">
        <v>1072</v>
      </c>
      <c r="F24" s="4">
        <v>0.22189999999999999</v>
      </c>
    </row>
    <row r="25" spans="1:6" x14ac:dyDescent="0.2">
      <c r="A25" s="3" t="s">
        <v>6</v>
      </c>
      <c r="B25" s="3" t="s">
        <v>12</v>
      </c>
      <c r="C25" s="3" t="str">
        <f>"121002"</f>
        <v>121002</v>
      </c>
      <c r="D25" s="6">
        <v>21795</v>
      </c>
      <c r="E25" s="6">
        <v>4731</v>
      </c>
      <c r="F25" s="4">
        <v>0.21709999999999999</v>
      </c>
    </row>
    <row r="26" spans="1:6" x14ac:dyDescent="0.2">
      <c r="A26" s="3" t="s">
        <v>6</v>
      </c>
      <c r="B26" s="3" t="s">
        <v>51</v>
      </c>
      <c r="C26" s="3" t="str">
        <f>"121003"</f>
        <v>121003</v>
      </c>
      <c r="D26" s="6">
        <v>7110</v>
      </c>
      <c r="E26" s="6">
        <v>1646</v>
      </c>
      <c r="F26" s="4">
        <v>0.23150000000000001</v>
      </c>
    </row>
    <row r="27" spans="1:6" x14ac:dyDescent="0.2">
      <c r="A27" s="3" t="s">
        <v>6</v>
      </c>
      <c r="B27" s="3" t="s">
        <v>50</v>
      </c>
      <c r="C27" s="3" t="str">
        <f>"121004"</f>
        <v>121004</v>
      </c>
      <c r="D27" s="6">
        <v>18954</v>
      </c>
      <c r="E27" s="6">
        <v>4441</v>
      </c>
      <c r="F27" s="4">
        <v>0.23430000000000001</v>
      </c>
    </row>
    <row r="28" spans="1:6" x14ac:dyDescent="0.2">
      <c r="A28" s="3" t="s">
        <v>6</v>
      </c>
      <c r="B28" s="3" t="s">
        <v>49</v>
      </c>
      <c r="C28" s="3" t="str">
        <f>"121005"</f>
        <v>121005</v>
      </c>
      <c r="D28" s="6">
        <v>7791</v>
      </c>
      <c r="E28" s="6">
        <v>1771</v>
      </c>
      <c r="F28" s="4">
        <v>0.2273</v>
      </c>
    </row>
    <row r="29" spans="1:6" x14ac:dyDescent="0.2">
      <c r="A29" s="3" t="s">
        <v>6</v>
      </c>
      <c r="B29" s="3" t="s">
        <v>73</v>
      </c>
      <c r="C29" s="3" t="str">
        <f>"121006"</f>
        <v>121006</v>
      </c>
      <c r="D29" s="6">
        <v>11149</v>
      </c>
      <c r="E29" s="6">
        <v>3258</v>
      </c>
      <c r="F29" s="4">
        <v>0.29220000000000002</v>
      </c>
    </row>
    <row r="30" spans="1:6" x14ac:dyDescent="0.2">
      <c r="A30" s="3" t="s">
        <v>6</v>
      </c>
      <c r="B30" s="3" t="s">
        <v>72</v>
      </c>
      <c r="C30" s="3" t="str">
        <f>"121007"</f>
        <v>121007</v>
      </c>
      <c r="D30" s="6">
        <v>13617</v>
      </c>
      <c r="E30" s="6">
        <v>2638</v>
      </c>
      <c r="F30" s="4">
        <v>0.19370000000000001</v>
      </c>
    </row>
    <row r="31" spans="1:6" x14ac:dyDescent="0.2">
      <c r="A31" s="3" t="s">
        <v>6</v>
      </c>
      <c r="B31" s="3" t="s">
        <v>48</v>
      </c>
      <c r="C31" s="3" t="str">
        <f>"121008"</f>
        <v>121008</v>
      </c>
      <c r="D31" s="6">
        <v>4446</v>
      </c>
      <c r="E31" s="6">
        <v>1000</v>
      </c>
      <c r="F31" s="4">
        <v>0.22489999999999999</v>
      </c>
    </row>
    <row r="32" spans="1:6" x14ac:dyDescent="0.2">
      <c r="A32" s="3" t="s">
        <v>6</v>
      </c>
      <c r="B32" s="3" t="s">
        <v>47</v>
      </c>
      <c r="C32" s="3" t="str">
        <f>"121009"</f>
        <v>121009</v>
      </c>
      <c r="D32" s="6">
        <v>12454</v>
      </c>
      <c r="E32" s="6">
        <v>3111</v>
      </c>
      <c r="F32" s="4">
        <v>0.24979999999999999</v>
      </c>
    </row>
    <row r="33" spans="1:6" x14ac:dyDescent="0.2">
      <c r="A33" s="3" t="s">
        <v>6</v>
      </c>
      <c r="B33" s="3" t="s">
        <v>46</v>
      </c>
      <c r="C33" s="3" t="str">
        <f>"121010"</f>
        <v>121010</v>
      </c>
      <c r="D33" s="6">
        <v>8243</v>
      </c>
      <c r="E33" s="6">
        <v>1945</v>
      </c>
      <c r="F33" s="4">
        <v>0.23599999999999999</v>
      </c>
    </row>
    <row r="34" spans="1:6" x14ac:dyDescent="0.2">
      <c r="A34" s="3" t="s">
        <v>6</v>
      </c>
      <c r="B34" s="3" t="s">
        <v>68</v>
      </c>
      <c r="C34" s="3" t="str">
        <f>"121011"</f>
        <v>121011</v>
      </c>
      <c r="D34" s="6">
        <v>9143</v>
      </c>
      <c r="E34" s="6">
        <v>1633</v>
      </c>
      <c r="F34" s="4">
        <v>0.17860000000000001</v>
      </c>
    </row>
    <row r="35" spans="1:6" x14ac:dyDescent="0.2">
      <c r="A35" s="3" t="s">
        <v>6</v>
      </c>
      <c r="B35" s="3" t="s">
        <v>45</v>
      </c>
      <c r="C35" s="3" t="str">
        <f>"121012"</f>
        <v>121012</v>
      </c>
      <c r="D35" s="6">
        <v>6447</v>
      </c>
      <c r="E35" s="6">
        <v>1422</v>
      </c>
      <c r="F35" s="4">
        <v>0.22059999999999999</v>
      </c>
    </row>
    <row r="36" spans="1:6" x14ac:dyDescent="0.2">
      <c r="A36" s="3" t="s">
        <v>6</v>
      </c>
      <c r="B36" s="3" t="s">
        <v>67</v>
      </c>
      <c r="C36" s="3" t="str">
        <f>"121013"</f>
        <v>121013</v>
      </c>
      <c r="D36" s="6">
        <v>8462</v>
      </c>
      <c r="E36" s="6">
        <v>1665</v>
      </c>
      <c r="F36" s="4">
        <v>0.1968</v>
      </c>
    </row>
    <row r="37" spans="1:6" x14ac:dyDescent="0.2">
      <c r="A37" s="3" t="s">
        <v>6</v>
      </c>
      <c r="B37" s="3" t="s">
        <v>66</v>
      </c>
      <c r="C37" s="3" t="str">
        <f>"121014"</f>
        <v>121014</v>
      </c>
      <c r="D37" s="6">
        <v>9807</v>
      </c>
      <c r="E37" s="6">
        <v>1901</v>
      </c>
      <c r="F37" s="4">
        <v>0.1938</v>
      </c>
    </row>
    <row r="38" spans="1:6" x14ac:dyDescent="0.2">
      <c r="A38" s="3" t="s">
        <v>6</v>
      </c>
      <c r="B38" s="3" t="s">
        <v>44</v>
      </c>
      <c r="C38" s="3" t="str">
        <f>"121015"</f>
        <v>121015</v>
      </c>
      <c r="D38" s="6">
        <v>2974</v>
      </c>
      <c r="E38" s="6">
        <v>788</v>
      </c>
      <c r="F38" s="4">
        <v>0.26500000000000001</v>
      </c>
    </row>
    <row r="39" spans="1:6" x14ac:dyDescent="0.2">
      <c r="A39" s="3" t="s">
        <v>6</v>
      </c>
      <c r="B39" s="3" t="s">
        <v>43</v>
      </c>
      <c r="C39" s="3" t="str">
        <f>"121016"</f>
        <v>121016</v>
      </c>
      <c r="D39" s="6">
        <v>18538</v>
      </c>
      <c r="E39" s="6">
        <v>3863</v>
      </c>
      <c r="F39" s="4">
        <v>0.2084</v>
      </c>
    </row>
    <row r="40" spans="1:6" x14ac:dyDescent="0.2">
      <c r="A40" s="3" t="s">
        <v>6</v>
      </c>
      <c r="B40" s="3" t="s">
        <v>42</v>
      </c>
      <c r="C40" s="3" t="str">
        <f>"121101"</f>
        <v>121101</v>
      </c>
      <c r="D40" s="6">
        <v>26213</v>
      </c>
      <c r="E40" s="6">
        <v>3972</v>
      </c>
      <c r="F40" s="4">
        <v>0.1515</v>
      </c>
    </row>
    <row r="41" spans="1:6" x14ac:dyDescent="0.2">
      <c r="A41" s="3" t="s">
        <v>6</v>
      </c>
      <c r="B41" s="3" t="s">
        <v>41</v>
      </c>
      <c r="C41" s="3" t="str">
        <f>"121102"</f>
        <v>121102</v>
      </c>
      <c r="D41" s="6">
        <v>5874</v>
      </c>
      <c r="E41" s="6">
        <v>920</v>
      </c>
      <c r="F41" s="4">
        <v>0.15659999999999999</v>
      </c>
    </row>
    <row r="42" spans="1:6" x14ac:dyDescent="0.2">
      <c r="A42" s="3" t="s">
        <v>6</v>
      </c>
      <c r="B42" s="3" t="s">
        <v>10</v>
      </c>
      <c r="C42" s="3" t="str">
        <f>"121103"</f>
        <v>121103</v>
      </c>
      <c r="D42" s="6">
        <v>17801</v>
      </c>
      <c r="E42" s="6">
        <v>2633</v>
      </c>
      <c r="F42" s="4">
        <v>0.1479</v>
      </c>
    </row>
    <row r="43" spans="1:6" x14ac:dyDescent="0.2">
      <c r="A43" s="3" t="s">
        <v>6</v>
      </c>
      <c r="B43" s="3" t="s">
        <v>65</v>
      </c>
      <c r="C43" s="3" t="str">
        <f>"121104"</f>
        <v>121104</v>
      </c>
      <c r="D43" s="6">
        <v>5966</v>
      </c>
      <c r="E43" s="6">
        <v>719</v>
      </c>
      <c r="F43" s="4">
        <v>0.1205</v>
      </c>
    </row>
    <row r="44" spans="1:6" x14ac:dyDescent="0.2">
      <c r="A44" s="3" t="s">
        <v>6</v>
      </c>
      <c r="B44" s="3" t="s">
        <v>40</v>
      </c>
      <c r="C44" s="3" t="str">
        <f>"121105"</f>
        <v>121105</v>
      </c>
      <c r="D44" s="6">
        <v>14355</v>
      </c>
      <c r="E44" s="6">
        <v>3089</v>
      </c>
      <c r="F44" s="4">
        <v>0.2152</v>
      </c>
    </row>
    <row r="45" spans="1:6" x14ac:dyDescent="0.2">
      <c r="A45" s="3" t="s">
        <v>6</v>
      </c>
      <c r="B45" s="3" t="s">
        <v>64</v>
      </c>
      <c r="C45" s="3" t="str">
        <f>"121106"</f>
        <v>121106</v>
      </c>
      <c r="D45" s="6">
        <v>5344</v>
      </c>
      <c r="E45" s="6">
        <v>1058</v>
      </c>
      <c r="F45" s="4">
        <v>0.19800000000000001</v>
      </c>
    </row>
    <row r="46" spans="1:6" x14ac:dyDescent="0.2">
      <c r="A46" s="3" t="s">
        <v>6</v>
      </c>
      <c r="B46" s="3" t="s">
        <v>39</v>
      </c>
      <c r="C46" s="3" t="str">
        <f>"121107"</f>
        <v>121107</v>
      </c>
      <c r="D46" s="6">
        <v>4571</v>
      </c>
      <c r="E46" s="6">
        <v>991</v>
      </c>
      <c r="F46" s="4">
        <v>0.21679999999999999</v>
      </c>
    </row>
    <row r="47" spans="1:6" x14ac:dyDescent="0.2">
      <c r="A47" s="3" t="s">
        <v>6</v>
      </c>
      <c r="B47" s="3" t="s">
        <v>9</v>
      </c>
      <c r="C47" s="3" t="str">
        <f>"121108"</f>
        <v>121108</v>
      </c>
      <c r="D47" s="6">
        <v>7334</v>
      </c>
      <c r="E47" s="6">
        <v>1404</v>
      </c>
      <c r="F47" s="4">
        <v>0.19139999999999999</v>
      </c>
    </row>
    <row r="48" spans="1:6" x14ac:dyDescent="0.2">
      <c r="A48" s="3" t="s">
        <v>6</v>
      </c>
      <c r="B48" s="3" t="s">
        <v>38</v>
      </c>
      <c r="C48" s="3" t="str">
        <f>"121109"</f>
        <v>121109</v>
      </c>
      <c r="D48" s="6">
        <v>18774</v>
      </c>
      <c r="E48" s="6">
        <v>2686</v>
      </c>
      <c r="F48" s="4">
        <v>0.1431</v>
      </c>
    </row>
    <row r="49" spans="1:6" x14ac:dyDescent="0.2">
      <c r="A49" s="3" t="s">
        <v>6</v>
      </c>
      <c r="B49" s="3" t="s">
        <v>37</v>
      </c>
      <c r="C49" s="3" t="str">
        <f>"121110"</f>
        <v>121110</v>
      </c>
      <c r="D49" s="6">
        <v>6578</v>
      </c>
      <c r="E49" s="6">
        <v>1675</v>
      </c>
      <c r="F49" s="4">
        <v>0.25459999999999999</v>
      </c>
    </row>
    <row r="50" spans="1:6" x14ac:dyDescent="0.2">
      <c r="A50" s="3" t="s">
        <v>6</v>
      </c>
      <c r="B50" s="3" t="s">
        <v>69</v>
      </c>
      <c r="C50" s="3" t="str">
        <f>"121111"</f>
        <v>121111</v>
      </c>
      <c r="D50" s="6">
        <v>11433</v>
      </c>
      <c r="E50" s="6">
        <v>1694</v>
      </c>
      <c r="F50" s="4">
        <v>0.1482</v>
      </c>
    </row>
    <row r="51" spans="1:6" x14ac:dyDescent="0.2">
      <c r="A51" s="3" t="s">
        <v>6</v>
      </c>
      <c r="B51" s="3" t="s">
        <v>36</v>
      </c>
      <c r="C51" s="3" t="str">
        <f>"121112"</f>
        <v>121112</v>
      </c>
      <c r="D51" s="6">
        <v>13848</v>
      </c>
      <c r="E51" s="6">
        <v>2660</v>
      </c>
      <c r="F51" s="4">
        <v>0.19209999999999999</v>
      </c>
    </row>
    <row r="52" spans="1:6" x14ac:dyDescent="0.2">
      <c r="A52" s="3" t="s">
        <v>6</v>
      </c>
      <c r="B52" s="3" t="s">
        <v>35</v>
      </c>
      <c r="C52" s="3" t="str">
        <f>"121113"</f>
        <v>121113</v>
      </c>
      <c r="D52" s="6">
        <v>3523</v>
      </c>
      <c r="E52" s="6">
        <v>751</v>
      </c>
      <c r="F52" s="4">
        <v>0.2132</v>
      </c>
    </row>
    <row r="53" spans="1:6" x14ac:dyDescent="0.2">
      <c r="A53" s="3" t="s">
        <v>6</v>
      </c>
      <c r="B53" s="3" t="s">
        <v>34</v>
      </c>
      <c r="C53" s="3" t="str">
        <f>"121114"</f>
        <v>121114</v>
      </c>
      <c r="D53" s="6">
        <v>8530</v>
      </c>
      <c r="E53" s="6">
        <v>1174</v>
      </c>
      <c r="F53" s="4">
        <v>0.1376</v>
      </c>
    </row>
    <row r="54" spans="1:6" x14ac:dyDescent="0.2">
      <c r="A54" s="3" t="s">
        <v>6</v>
      </c>
      <c r="B54" s="3" t="s">
        <v>33</v>
      </c>
      <c r="C54" s="3" t="str">
        <f>"121501"</f>
        <v>121501</v>
      </c>
      <c r="D54" s="6">
        <v>4259</v>
      </c>
      <c r="E54" s="6">
        <v>767</v>
      </c>
      <c r="F54" s="4">
        <v>0.18010000000000001</v>
      </c>
    </row>
    <row r="55" spans="1:6" x14ac:dyDescent="0.2">
      <c r="A55" s="3" t="s">
        <v>6</v>
      </c>
      <c r="B55" s="3" t="s">
        <v>8</v>
      </c>
      <c r="C55" s="3" t="str">
        <f>"121502"</f>
        <v>121502</v>
      </c>
      <c r="D55" s="6">
        <v>7514</v>
      </c>
      <c r="E55" s="6">
        <v>1374</v>
      </c>
      <c r="F55" s="4">
        <v>0.18290000000000001</v>
      </c>
    </row>
    <row r="56" spans="1:6" x14ac:dyDescent="0.2">
      <c r="A56" s="3" t="s">
        <v>6</v>
      </c>
      <c r="B56" s="3" t="s">
        <v>32</v>
      </c>
      <c r="C56" s="3" t="str">
        <f>"121503"</f>
        <v>121503</v>
      </c>
      <c r="D56" s="6">
        <v>6812</v>
      </c>
      <c r="E56" s="6">
        <v>1070</v>
      </c>
      <c r="F56" s="4">
        <v>0.15709999999999999</v>
      </c>
    </row>
    <row r="57" spans="1:6" x14ac:dyDescent="0.2">
      <c r="A57" s="3" t="s">
        <v>6</v>
      </c>
      <c r="B57" s="3" t="s">
        <v>31</v>
      </c>
      <c r="C57" s="3" t="str">
        <f>"121504"</f>
        <v>121504</v>
      </c>
      <c r="D57" s="6">
        <v>5348</v>
      </c>
      <c r="E57" s="6">
        <v>785</v>
      </c>
      <c r="F57" s="4">
        <v>0.14680000000000001</v>
      </c>
    </row>
    <row r="58" spans="1:6" x14ac:dyDescent="0.2">
      <c r="A58" s="3" t="s">
        <v>6</v>
      </c>
      <c r="B58" s="3" t="s">
        <v>30</v>
      </c>
      <c r="C58" s="3" t="str">
        <f>"121505"</f>
        <v>121505</v>
      </c>
      <c r="D58" s="6">
        <v>8569</v>
      </c>
      <c r="E58" s="6">
        <v>1751</v>
      </c>
      <c r="F58" s="4">
        <v>0.20430000000000001</v>
      </c>
    </row>
    <row r="59" spans="1:6" x14ac:dyDescent="0.2">
      <c r="A59" s="3" t="s">
        <v>6</v>
      </c>
      <c r="B59" s="3" t="s">
        <v>29</v>
      </c>
      <c r="C59" s="3" t="str">
        <f>"121506"</f>
        <v>121506</v>
      </c>
      <c r="D59" s="6">
        <v>12628</v>
      </c>
      <c r="E59" s="6">
        <v>2095</v>
      </c>
      <c r="F59" s="4">
        <v>0.16589999999999999</v>
      </c>
    </row>
    <row r="60" spans="1:6" x14ac:dyDescent="0.2">
      <c r="A60" s="3" t="s">
        <v>6</v>
      </c>
      <c r="B60" s="3" t="s">
        <v>28</v>
      </c>
      <c r="C60" s="3" t="str">
        <f>"121507"</f>
        <v>121507</v>
      </c>
      <c r="D60" s="6">
        <v>9652</v>
      </c>
      <c r="E60" s="6">
        <v>2011</v>
      </c>
      <c r="F60" s="4">
        <v>0.2084</v>
      </c>
    </row>
    <row r="61" spans="1:6" x14ac:dyDescent="0.2">
      <c r="A61" s="3" t="s">
        <v>6</v>
      </c>
      <c r="B61" s="3" t="s">
        <v>70</v>
      </c>
      <c r="C61" s="3" t="str">
        <f>"121508"</f>
        <v>121508</v>
      </c>
      <c r="D61" s="6">
        <v>7285</v>
      </c>
      <c r="E61" s="6">
        <v>1449</v>
      </c>
      <c r="F61" s="4">
        <v>0.19889999999999999</v>
      </c>
    </row>
    <row r="62" spans="1:6" x14ac:dyDescent="0.2">
      <c r="A62" s="3" t="s">
        <v>6</v>
      </c>
      <c r="B62" s="3" t="s">
        <v>71</v>
      </c>
      <c r="C62" s="3" t="str">
        <f>"121509"</f>
        <v>121509</v>
      </c>
      <c r="D62" s="6">
        <v>4529</v>
      </c>
      <c r="E62" s="6">
        <v>1102</v>
      </c>
      <c r="F62" s="4">
        <v>0.24329999999999999</v>
      </c>
    </row>
    <row r="63" spans="1:6" x14ac:dyDescent="0.2">
      <c r="A63" s="3" t="s">
        <v>6</v>
      </c>
      <c r="B63" s="3" t="s">
        <v>27</v>
      </c>
      <c r="C63" s="3" t="str">
        <f>"121701"</f>
        <v>121701</v>
      </c>
      <c r="D63" s="6">
        <v>21580</v>
      </c>
      <c r="E63" s="6">
        <v>3336</v>
      </c>
      <c r="F63" s="4">
        <v>0.15459999999999999</v>
      </c>
    </row>
    <row r="64" spans="1:6" x14ac:dyDescent="0.2">
      <c r="A64" s="3" t="s">
        <v>6</v>
      </c>
      <c r="B64" s="3" t="s">
        <v>11</v>
      </c>
      <c r="C64" s="3" t="str">
        <f>"121702"</f>
        <v>121702</v>
      </c>
      <c r="D64" s="6">
        <v>5583</v>
      </c>
      <c r="E64" s="6">
        <v>829</v>
      </c>
      <c r="F64" s="4">
        <v>0.14849999999999999</v>
      </c>
    </row>
    <row r="65" spans="1:6" x14ac:dyDescent="0.2">
      <c r="A65" s="3" t="s">
        <v>6</v>
      </c>
      <c r="B65" s="3" t="s">
        <v>26</v>
      </c>
      <c r="C65" s="3" t="str">
        <f>"121703"</f>
        <v>121703</v>
      </c>
      <c r="D65" s="6">
        <v>10331</v>
      </c>
      <c r="E65" s="6">
        <v>1611</v>
      </c>
      <c r="F65" s="4">
        <v>0.15590000000000001</v>
      </c>
    </row>
    <row r="66" spans="1:6" x14ac:dyDescent="0.2">
      <c r="A66" s="3" t="s">
        <v>6</v>
      </c>
      <c r="B66" s="3" t="s">
        <v>25</v>
      </c>
      <c r="C66" s="3" t="str">
        <f>"121704"</f>
        <v>121704</v>
      </c>
      <c r="D66" s="6">
        <v>6824</v>
      </c>
      <c r="E66" s="6">
        <v>1116</v>
      </c>
      <c r="F66" s="4">
        <v>0.16350000000000001</v>
      </c>
    </row>
    <row r="67" spans="1:6" x14ac:dyDescent="0.2">
      <c r="A67" s="3" t="s">
        <v>6</v>
      </c>
      <c r="B67" s="3" t="s">
        <v>24</v>
      </c>
      <c r="C67" s="3" t="str">
        <f>"121705"</f>
        <v>121705</v>
      </c>
      <c r="D67" s="6">
        <v>8851</v>
      </c>
      <c r="E67" s="6">
        <v>1296</v>
      </c>
      <c r="F67" s="4">
        <v>0.1464</v>
      </c>
    </row>
    <row r="68" spans="1:6" x14ac:dyDescent="0.2">
      <c r="A68" s="3" t="s">
        <v>6</v>
      </c>
      <c r="B68" s="3" t="s">
        <v>7</v>
      </c>
      <c r="C68" s="3" t="str">
        <f>"126201"</f>
        <v>126201</v>
      </c>
      <c r="D68" s="6">
        <v>65215</v>
      </c>
      <c r="E68" s="6">
        <v>10683</v>
      </c>
      <c r="F68" s="4">
        <v>0.1638</v>
      </c>
    </row>
  </sheetData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Dlugosz</dc:creator>
  <cp:lastModifiedBy>Grazyna Dlugosz</cp:lastModifiedBy>
  <cp:lastPrinted>2018-10-21T10:55:17Z</cp:lastPrinted>
  <dcterms:created xsi:type="dcterms:W3CDTF">2018-10-21T10:53:45Z</dcterms:created>
  <dcterms:modified xsi:type="dcterms:W3CDTF">2018-10-21T10:56:17Z</dcterms:modified>
</cp:coreProperties>
</file>