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zia\Desktop\"/>
    </mc:Choice>
  </mc:AlternateContent>
  <bookViews>
    <workbookView xWindow="0" yWindow="0" windowWidth="28800" windowHeight="12435"/>
  </bookViews>
  <sheets>
    <sheet name="Arkusz1" sheetId="1" r:id="rId1"/>
  </sheets>
  <definedNames>
    <definedName name="frekwencja_gminy_g12_00_tura1" localSheetId="0">Arkusz1!$B$2:$E$60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3" i="1"/>
  <c r="D61" i="1"/>
  <c r="E61" i="1"/>
  <c r="F61" i="1" l="1"/>
  <c r="C6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</calcChain>
</file>

<file path=xl/connections.xml><?xml version="1.0" encoding="utf-8"?>
<connections xmlns="http://schemas.openxmlformats.org/spreadsheetml/2006/main">
  <connection id="1" name="frekwencja_gminy_g12_00_tura1" type="6" refreshedVersion="5" background="1" saveData="1">
    <textPr codePage="65001" sourceFile="C:\Users\Grazia\Desktop\frekwencja_gminy_g12_00_tura1.csv" decimal="," thousands=" " semicolon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<sst xmlns="http://schemas.openxmlformats.org/spreadsheetml/2006/main" count="66" uniqueCount="66">
  <si>
    <t>TERYT gminy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</si>
  <si>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</si>
  <si>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</si>
  <si>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</si>
  <si>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</si>
  <si>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</si>
  <si>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</si>
  <si>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</si>
  <si>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</si>
  <si>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</si>
  <si>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</si>
  <si>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</si>
  <si>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</si>
  <si>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</si>
  <si>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</si>
  <si>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</si>
  <si>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</si>
  <si>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</si>
  <si>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</si>
  <si>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</si>
  <si>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</si>
  <si>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</si>
  <si>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</si>
  <si>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</si>
  <si>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</si>
  <si>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</si>
  <si>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</si>
  <si>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</si>
  <si>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</si>
  <si>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</si>
  <si>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</si>
  <si>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</si>
  <si>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</si>
  <si>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</si>
  <si>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</si>
  <si>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</si>
  <si>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</si>
  <si>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</si>
  <si>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</si>
  <si>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</si>
  <si>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</si>
  <si>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</si>
  <si>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</si>
  <si>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</si>
  <si>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</si>
  <si>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</si>
  <si>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</si>
  <si>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</si>
  <si>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</si>
  <si>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</si>
  <si>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</si>
  <si>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</si>
  <si>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</si>
  <si>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Zakopane</t>
  </si>
  <si>
    <t>gm. Biały Dunajec</t>
  </si>
  <si>
    <t>gm. Bukowina Tatrzańska</t>
  </si>
  <si>
    <t>gm. Kościelisko</t>
  </si>
  <si>
    <t>gm. Poronin</t>
  </si>
  <si>
    <t>m. Nowy Sącz</t>
  </si>
  <si>
    <t>Liczba obwodów, z których otrzymano dane (obwody stałe)</t>
  </si>
  <si>
    <t>Liczba uprawnionych</t>
  </si>
  <si>
    <t>Liczba wydanych kart</t>
  </si>
  <si>
    <t>Frekwencja %</t>
  </si>
  <si>
    <t>OGÓŁEM</t>
  </si>
  <si>
    <t>Gmina</t>
  </si>
  <si>
    <r>
      <t>FREKWENCJA - 25 PAŹDZIERNIKA 2015 R. GODZ. 12</t>
    </r>
    <r>
      <rPr>
        <b/>
        <vertAlign val="superscript"/>
        <sz val="14"/>
        <color theme="1"/>
        <rFont val="Cambria"/>
        <family val="1"/>
        <charset val="238"/>
      </rPr>
      <t>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</si>
</sst>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vertAlign val="superscript"/>
      <sz val="14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/>
    <xf numFmtId="3" fontId="5" fillId="0" borderId="1" xfId="0" applyNumberFormat="1" applyFont="1" applyBorder="1"/>
    <xf numFmtId="10" fontId="5" fillId="0" borderId="1" xfId="0" applyNumberFormat="1" applyFont="1" applyBorder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10" fontId="4" fillId="0" borderId="1" xfId="0" applyNumberFormat="1" applyFont="1" applyBorder="1"/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rekwencja_gminy_g12_00_tura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sqref="A1:F1"/>
    </sheetView>
  </sheetViews>
  <sheetFormatPr defaultRowHeight="15.75" x14ac:dyDescent="0.25"/>
  <cols>
    <col min="1" max="1" width="9" style="1" bestFit="1" customWidth="1"/>
    <col min="2" max="2" width="31.85546875" style="1" bestFit="1" customWidth="1"/>
    <col min="3" max="3" width="17.140625" style="1" customWidth="1"/>
    <col min="4" max="4" width="16.7109375" style="1" customWidth="1"/>
    <col min="5" max="5" width="11.7109375" style="1" customWidth="1"/>
    <col min="6" max="6" width="13" style="1" customWidth="1"/>
    <col min="7" max="16384" width="9.140625" style="1"/>
  </cols>
  <sheetData>
    <row r="1" spans="1:6" ht="20.25" x14ac:dyDescent="0.25">
      <c r="A1" s="3" t="s">
        <v>65</v>
      </c>
      <c r="B1" s="3"/>
      <c r="C1" s="3"/>
      <c r="D1" s="3"/>
      <c r="E1" s="3"/>
      <c r="F1" s="3"/>
    </row>
    <row r="2" spans="1:6" s="4" customFormat="1" ht="90" customHeight="1" x14ac:dyDescent="0.25">
      <c r="A2" s="2" t="s">
        <v>0</v>
      </c>
      <c r="B2" s="2" t="s">
        <v>64</v>
      </c>
      <c r="C2" s="2" t="s">
        <v>59</v>
      </c>
      <c r="D2" s="2" t="s">
        <v>60</v>
      </c>
      <c r="E2" s="2" t="s">
        <v>61</v>
      </c>
      <c r="F2" s="2" t="s">
        <v>62</v>
      </c>
    </row>
    <row r="3" spans="1:6" s="8" customFormat="1" ht="14.25" x14ac:dyDescent="0.2">
      <c r="A3" s="5" t="str">
        <f>"120501"</f>
        <v>120501</v>
      </c>
      <c r="B3" s="5" t="s">
        <v>1</v>
      </c>
      <c r="C3" s="5">
        <v>22</v>
      </c>
      <c r="D3" s="6">
        <v>22532</v>
      </c>
      <c r="E3" s="6">
        <v>4801</v>
      </c>
      <c r="F3" s="7">
        <f t="shared" ref="F3:F34" si="0">E3/D3</f>
        <v>0.2130747381501864</v>
      </c>
    </row>
    <row r="4" spans="1:6" s="8" customFormat="1" ht="14.25" x14ac:dyDescent="0.2">
      <c r="A4" s="5" t="str">
        <f>"120502"</f>
        <v>120502</v>
      </c>
      <c r="B4" s="5" t="s">
        <v>2</v>
      </c>
      <c r="C4" s="5">
        <v>13</v>
      </c>
      <c r="D4" s="6">
        <v>13690</v>
      </c>
      <c r="E4" s="6">
        <v>2793</v>
      </c>
      <c r="F4" s="7">
        <f t="shared" si="0"/>
        <v>0.20401753104455808</v>
      </c>
    </row>
    <row r="5" spans="1:6" s="8" customFormat="1" ht="14.25" x14ac:dyDescent="0.2">
      <c r="A5" s="5" t="str">
        <f>"120503"</f>
        <v>120503</v>
      </c>
      <c r="B5" s="5" t="s">
        <v>3</v>
      </c>
      <c r="C5" s="5">
        <v>8</v>
      </c>
      <c r="D5" s="6">
        <v>7107</v>
      </c>
      <c r="E5" s="6">
        <v>1792</v>
      </c>
      <c r="F5" s="7">
        <f t="shared" si="0"/>
        <v>0.25214577177430703</v>
      </c>
    </row>
    <row r="6" spans="1:6" s="8" customFormat="1" ht="14.25" x14ac:dyDescent="0.2">
      <c r="A6" s="5" t="str">
        <f>"120504"</f>
        <v>120504</v>
      </c>
      <c r="B6" s="5" t="s">
        <v>4</v>
      </c>
      <c r="C6" s="5">
        <v>11</v>
      </c>
      <c r="D6" s="6">
        <v>13622</v>
      </c>
      <c r="E6" s="6">
        <v>3275</v>
      </c>
      <c r="F6" s="7">
        <f t="shared" si="0"/>
        <v>0.24041990897078255</v>
      </c>
    </row>
    <row r="7" spans="1:6" s="8" customFormat="1" ht="14.25" x14ac:dyDescent="0.2">
      <c r="A7" s="5" t="str">
        <f>"120505"</f>
        <v>120505</v>
      </c>
      <c r="B7" s="5" t="s">
        <v>5</v>
      </c>
      <c r="C7" s="5">
        <v>7</v>
      </c>
      <c r="D7" s="6">
        <v>5497</v>
      </c>
      <c r="E7" s="6">
        <v>1019</v>
      </c>
      <c r="F7" s="7">
        <f t="shared" si="0"/>
        <v>0.18537384027651446</v>
      </c>
    </row>
    <row r="8" spans="1:6" s="8" customFormat="1" ht="14.25" x14ac:dyDescent="0.2">
      <c r="A8" s="5" t="str">
        <f>"120506"</f>
        <v>120506</v>
      </c>
      <c r="B8" s="5" t="s">
        <v>6</v>
      </c>
      <c r="C8" s="5">
        <v>9</v>
      </c>
      <c r="D8" s="6">
        <v>6582</v>
      </c>
      <c r="E8" s="6">
        <v>1480</v>
      </c>
      <c r="F8" s="7">
        <f t="shared" si="0"/>
        <v>0.22485566697052567</v>
      </c>
    </row>
    <row r="9" spans="1:6" s="8" customFormat="1" ht="14.25" x14ac:dyDescent="0.2">
      <c r="A9" s="5" t="str">
        <f>"120507"</f>
        <v>120507</v>
      </c>
      <c r="B9" s="5" t="s">
        <v>7</v>
      </c>
      <c r="C9" s="5">
        <v>3</v>
      </c>
      <c r="D9" s="6">
        <v>3806</v>
      </c>
      <c r="E9" s="6">
        <v>857</v>
      </c>
      <c r="F9" s="7">
        <f t="shared" si="0"/>
        <v>0.22517078297425119</v>
      </c>
    </row>
    <row r="10" spans="1:6" s="8" customFormat="1" ht="14.25" x14ac:dyDescent="0.2">
      <c r="A10" s="5" t="str">
        <f>"120508"</f>
        <v>120508</v>
      </c>
      <c r="B10" s="5" t="s">
        <v>8</v>
      </c>
      <c r="C10" s="5">
        <v>5</v>
      </c>
      <c r="D10" s="6">
        <v>4022</v>
      </c>
      <c r="E10" s="6">
        <v>1052</v>
      </c>
      <c r="F10" s="7">
        <f t="shared" si="0"/>
        <v>0.26156141223272006</v>
      </c>
    </row>
    <row r="11" spans="1:6" s="8" customFormat="1" ht="14.25" x14ac:dyDescent="0.2">
      <c r="A11" s="5" t="str">
        <f>"120509"</f>
        <v>120509</v>
      </c>
      <c r="B11" s="5" t="s">
        <v>9</v>
      </c>
      <c r="C11" s="5">
        <v>6</v>
      </c>
      <c r="D11" s="6">
        <v>4004</v>
      </c>
      <c r="E11" s="6">
        <v>792</v>
      </c>
      <c r="F11" s="7">
        <f t="shared" si="0"/>
        <v>0.19780219780219779</v>
      </c>
    </row>
    <row r="12" spans="1:6" s="8" customFormat="1" ht="14.25" x14ac:dyDescent="0.2">
      <c r="A12" s="5" t="str">
        <f>"120510"</f>
        <v>120510</v>
      </c>
      <c r="B12" s="5" t="s">
        <v>10</v>
      </c>
      <c r="C12" s="5">
        <v>10</v>
      </c>
      <c r="D12" s="6">
        <v>5312</v>
      </c>
      <c r="E12" s="6">
        <v>892</v>
      </c>
      <c r="F12" s="7">
        <f t="shared" si="0"/>
        <v>0.16792168674698796</v>
      </c>
    </row>
    <row r="13" spans="1:6" s="8" customFormat="1" ht="14.25" x14ac:dyDescent="0.2">
      <c r="A13" s="5" t="str">
        <f>"120701"</f>
        <v>120701</v>
      </c>
      <c r="B13" s="5" t="s">
        <v>11</v>
      </c>
      <c r="C13" s="5">
        <v>12</v>
      </c>
      <c r="D13" s="6">
        <v>11666</v>
      </c>
      <c r="E13" s="6">
        <v>3018</v>
      </c>
      <c r="F13" s="7">
        <f t="shared" si="0"/>
        <v>0.25870049717126692</v>
      </c>
    </row>
    <row r="14" spans="1:6" s="8" customFormat="1" ht="14.25" x14ac:dyDescent="0.2">
      <c r="A14" s="5" t="str">
        <f>"120702"</f>
        <v>120702</v>
      </c>
      <c r="B14" s="5" t="s">
        <v>12</v>
      </c>
      <c r="C14" s="5">
        <v>4</v>
      </c>
      <c r="D14" s="6">
        <v>6091</v>
      </c>
      <c r="E14" s="6">
        <v>1430</v>
      </c>
      <c r="F14" s="7">
        <f t="shared" si="0"/>
        <v>0.23477261533409949</v>
      </c>
    </row>
    <row r="15" spans="1:6" s="8" customFormat="1" ht="14.25" x14ac:dyDescent="0.2">
      <c r="A15" s="5" t="str">
        <f>"120703"</f>
        <v>120703</v>
      </c>
      <c r="B15" s="5" t="s">
        <v>13</v>
      </c>
      <c r="C15" s="5">
        <v>9</v>
      </c>
      <c r="D15" s="6">
        <v>7626</v>
      </c>
      <c r="E15" s="6">
        <v>1733</v>
      </c>
      <c r="F15" s="7">
        <f t="shared" si="0"/>
        <v>0.22724888539207971</v>
      </c>
    </row>
    <row r="16" spans="1:6" s="8" customFormat="1" ht="14.25" x14ac:dyDescent="0.2">
      <c r="A16" s="5" t="str">
        <f>"120704"</f>
        <v>120704</v>
      </c>
      <c r="B16" s="5" t="s">
        <v>14</v>
      </c>
      <c r="C16" s="5">
        <v>7</v>
      </c>
      <c r="D16" s="6">
        <v>6412</v>
      </c>
      <c r="E16" s="6">
        <v>1375</v>
      </c>
      <c r="F16" s="7">
        <f t="shared" si="0"/>
        <v>0.21444167186525265</v>
      </c>
    </row>
    <row r="17" spans="1:6" s="8" customFormat="1" ht="14.25" x14ac:dyDescent="0.2">
      <c r="A17" s="5" t="str">
        <f>"120705"</f>
        <v>120705</v>
      </c>
      <c r="B17" s="5" t="s">
        <v>15</v>
      </c>
      <c r="C17" s="5">
        <v>6</v>
      </c>
      <c r="D17" s="6">
        <v>5829</v>
      </c>
      <c r="E17" s="6">
        <v>1319</v>
      </c>
      <c r="F17" s="7">
        <f t="shared" si="0"/>
        <v>0.22628238119746097</v>
      </c>
    </row>
    <row r="18" spans="1:6" s="8" customFormat="1" ht="14.25" x14ac:dyDescent="0.2">
      <c r="A18" s="5" t="str">
        <f>"120706"</f>
        <v>120706</v>
      </c>
      <c r="B18" s="5" t="s">
        <v>16</v>
      </c>
      <c r="C18" s="5">
        <v>7</v>
      </c>
      <c r="D18" s="6">
        <v>5821</v>
      </c>
      <c r="E18" s="6">
        <v>1611</v>
      </c>
      <c r="F18" s="7">
        <f t="shared" si="0"/>
        <v>0.27675657103590451</v>
      </c>
    </row>
    <row r="19" spans="1:6" s="8" customFormat="1" ht="14.25" x14ac:dyDescent="0.2">
      <c r="A19" s="5" t="str">
        <f>"120707"</f>
        <v>120707</v>
      </c>
      <c r="B19" s="5" t="s">
        <v>17</v>
      </c>
      <c r="C19" s="5">
        <v>19</v>
      </c>
      <c r="D19" s="6">
        <v>18599</v>
      </c>
      <c r="E19" s="6">
        <v>4835</v>
      </c>
      <c r="F19" s="7">
        <f t="shared" si="0"/>
        <v>0.25996021291467281</v>
      </c>
    </row>
    <row r="20" spans="1:6" s="8" customFormat="1" ht="14.25" x14ac:dyDescent="0.2">
      <c r="A20" s="5" t="str">
        <f>"120708"</f>
        <v>120708</v>
      </c>
      <c r="B20" s="5" t="s">
        <v>18</v>
      </c>
      <c r="C20" s="5">
        <v>7</v>
      </c>
      <c r="D20" s="6">
        <v>7275</v>
      </c>
      <c r="E20" s="6">
        <v>1796</v>
      </c>
      <c r="F20" s="7">
        <f t="shared" si="0"/>
        <v>0.24687285223367697</v>
      </c>
    </row>
    <row r="21" spans="1:6" s="8" customFormat="1" ht="14.25" x14ac:dyDescent="0.2">
      <c r="A21" s="5" t="str">
        <f>"120709"</f>
        <v>120709</v>
      </c>
      <c r="B21" s="5" t="s">
        <v>19</v>
      </c>
      <c r="C21" s="5">
        <v>11</v>
      </c>
      <c r="D21" s="6">
        <v>12965</v>
      </c>
      <c r="E21" s="6">
        <v>2900</v>
      </c>
      <c r="F21" s="7">
        <f t="shared" si="0"/>
        <v>0.22367913613575011</v>
      </c>
    </row>
    <row r="22" spans="1:6" s="8" customFormat="1" ht="14.25" x14ac:dyDescent="0.2">
      <c r="A22" s="5" t="str">
        <f>"120710"</f>
        <v>120710</v>
      </c>
      <c r="B22" s="5" t="s">
        <v>20</v>
      </c>
      <c r="C22" s="5">
        <v>4</v>
      </c>
      <c r="D22" s="6">
        <v>5397</v>
      </c>
      <c r="E22" s="6">
        <v>819</v>
      </c>
      <c r="F22" s="7">
        <f t="shared" si="0"/>
        <v>0.1517509727626459</v>
      </c>
    </row>
    <row r="23" spans="1:6" s="8" customFormat="1" ht="14.25" x14ac:dyDescent="0.2">
      <c r="A23" s="5" t="str">
        <f>"120711"</f>
        <v>120711</v>
      </c>
      <c r="B23" s="5" t="s">
        <v>21</v>
      </c>
      <c r="C23" s="5">
        <v>5</v>
      </c>
      <c r="D23" s="6">
        <v>4584</v>
      </c>
      <c r="E23" s="6">
        <v>1219</v>
      </c>
      <c r="F23" s="7">
        <f t="shared" si="0"/>
        <v>0.26592495636998253</v>
      </c>
    </row>
    <row r="24" spans="1:6" s="8" customFormat="1" ht="14.25" x14ac:dyDescent="0.2">
      <c r="A24" s="5" t="str">
        <f>"120712"</f>
        <v>120712</v>
      </c>
      <c r="B24" s="5" t="s">
        <v>22</v>
      </c>
      <c r="C24" s="5">
        <v>5</v>
      </c>
      <c r="D24" s="6">
        <v>4930</v>
      </c>
      <c r="E24" s="6">
        <v>1621</v>
      </c>
      <c r="F24" s="7">
        <f t="shared" si="0"/>
        <v>0.32880324543610545</v>
      </c>
    </row>
    <row r="25" spans="1:6" s="8" customFormat="1" ht="14.25" x14ac:dyDescent="0.2">
      <c r="A25" s="5" t="str">
        <f>"121001"</f>
        <v>121001</v>
      </c>
      <c r="B25" s="5" t="s">
        <v>23</v>
      </c>
      <c r="C25" s="5">
        <v>5</v>
      </c>
      <c r="D25" s="6">
        <v>4793</v>
      </c>
      <c r="E25" s="6">
        <v>1320</v>
      </c>
      <c r="F25" s="7">
        <f t="shared" si="0"/>
        <v>0.27540162737325263</v>
      </c>
    </row>
    <row r="26" spans="1:6" s="8" customFormat="1" ht="14.25" x14ac:dyDescent="0.2">
      <c r="A26" s="5" t="str">
        <f>"121002"</f>
        <v>121002</v>
      </c>
      <c r="B26" s="5" t="s">
        <v>24</v>
      </c>
      <c r="C26" s="5">
        <v>21</v>
      </c>
      <c r="D26" s="6">
        <v>20718</v>
      </c>
      <c r="E26" s="6">
        <v>5078</v>
      </c>
      <c r="F26" s="7">
        <f t="shared" si="0"/>
        <v>0.24510087846317213</v>
      </c>
    </row>
    <row r="27" spans="1:6" s="8" customFormat="1" ht="14.25" x14ac:dyDescent="0.2">
      <c r="A27" s="5" t="str">
        <f>"121003"</f>
        <v>121003</v>
      </c>
      <c r="B27" s="5" t="s">
        <v>25</v>
      </c>
      <c r="C27" s="5">
        <v>6</v>
      </c>
      <c r="D27" s="6">
        <v>6838</v>
      </c>
      <c r="E27" s="6">
        <v>1742</v>
      </c>
      <c r="F27" s="7">
        <f t="shared" si="0"/>
        <v>0.25475285171102663</v>
      </c>
    </row>
    <row r="28" spans="1:6" s="8" customFormat="1" ht="14.25" x14ac:dyDescent="0.2">
      <c r="A28" s="5" t="str">
        <f>"121004"</f>
        <v>121004</v>
      </c>
      <c r="B28" s="5" t="s">
        <v>26</v>
      </c>
      <c r="C28" s="5">
        <v>15</v>
      </c>
      <c r="D28" s="6">
        <v>18356</v>
      </c>
      <c r="E28" s="6">
        <v>5121</v>
      </c>
      <c r="F28" s="7">
        <f t="shared" si="0"/>
        <v>0.27898234909566355</v>
      </c>
    </row>
    <row r="29" spans="1:6" s="8" customFormat="1" ht="14.25" x14ac:dyDescent="0.2">
      <c r="A29" s="5" t="str">
        <f>"121005"</f>
        <v>121005</v>
      </c>
      <c r="B29" s="5" t="s">
        <v>27</v>
      </c>
      <c r="C29" s="5">
        <v>8</v>
      </c>
      <c r="D29" s="6">
        <v>7513</v>
      </c>
      <c r="E29" s="6">
        <v>2066</v>
      </c>
      <c r="F29" s="7">
        <f t="shared" si="0"/>
        <v>0.27499001730334088</v>
      </c>
    </row>
    <row r="30" spans="1:6" s="8" customFormat="1" ht="14.25" x14ac:dyDescent="0.2">
      <c r="A30" s="5" t="str">
        <f>"121006"</f>
        <v>121006</v>
      </c>
      <c r="B30" s="5" t="s">
        <v>28</v>
      </c>
      <c r="C30" s="5">
        <v>9</v>
      </c>
      <c r="D30" s="6">
        <v>10721</v>
      </c>
      <c r="E30" s="6">
        <v>3230</v>
      </c>
      <c r="F30" s="7">
        <f t="shared" si="0"/>
        <v>0.30127786587072103</v>
      </c>
    </row>
    <row r="31" spans="1:6" s="8" customFormat="1" ht="14.25" x14ac:dyDescent="0.2">
      <c r="A31" s="5" t="str">
        <f>"121007"</f>
        <v>121007</v>
      </c>
      <c r="B31" s="5" t="s">
        <v>29</v>
      </c>
      <c r="C31" s="5">
        <v>17</v>
      </c>
      <c r="D31" s="6">
        <v>13855</v>
      </c>
      <c r="E31" s="6">
        <v>2929</v>
      </c>
      <c r="F31" s="7">
        <f t="shared" si="0"/>
        <v>0.21140382533381452</v>
      </c>
    </row>
    <row r="32" spans="1:6" s="8" customFormat="1" ht="14.25" x14ac:dyDescent="0.2">
      <c r="A32" s="5" t="str">
        <f>"121008"</f>
        <v>121008</v>
      </c>
      <c r="B32" s="5" t="s">
        <v>30</v>
      </c>
      <c r="C32" s="5">
        <v>5</v>
      </c>
      <c r="D32" s="6">
        <v>4215</v>
      </c>
      <c r="E32" s="6">
        <v>860</v>
      </c>
      <c r="F32" s="7">
        <f t="shared" si="0"/>
        <v>0.2040332147093713</v>
      </c>
    </row>
    <row r="33" spans="1:6" s="8" customFormat="1" ht="14.25" x14ac:dyDescent="0.2">
      <c r="A33" s="5" t="str">
        <f>"121009"</f>
        <v>121009</v>
      </c>
      <c r="B33" s="5" t="s">
        <v>31</v>
      </c>
      <c r="C33" s="5">
        <v>12</v>
      </c>
      <c r="D33" s="6">
        <v>12077</v>
      </c>
      <c r="E33" s="6">
        <v>3254</v>
      </c>
      <c r="F33" s="7">
        <f t="shared" si="0"/>
        <v>0.26943777428169247</v>
      </c>
    </row>
    <row r="34" spans="1:6" s="8" customFormat="1" ht="14.25" x14ac:dyDescent="0.2">
      <c r="A34" s="5" t="str">
        <f>"121010"</f>
        <v>121010</v>
      </c>
      <c r="B34" s="5" t="s">
        <v>32</v>
      </c>
      <c r="C34" s="5">
        <v>7</v>
      </c>
      <c r="D34" s="6">
        <v>7941</v>
      </c>
      <c r="E34" s="6">
        <v>2112</v>
      </c>
      <c r="F34" s="7">
        <f t="shared" si="0"/>
        <v>0.26596146581035135</v>
      </c>
    </row>
    <row r="35" spans="1:6" s="8" customFormat="1" ht="14.25" x14ac:dyDescent="0.2">
      <c r="A35" s="5" t="str">
        <f>"121011"</f>
        <v>121011</v>
      </c>
      <c r="B35" s="5" t="s">
        <v>33</v>
      </c>
      <c r="C35" s="5">
        <v>13</v>
      </c>
      <c r="D35" s="6">
        <v>9053</v>
      </c>
      <c r="E35" s="6">
        <v>1720</v>
      </c>
      <c r="F35" s="7">
        <f t="shared" ref="F35:F57" si="1">E35/D35</f>
        <v>0.18999226775654479</v>
      </c>
    </row>
    <row r="36" spans="1:6" s="8" customFormat="1" ht="14.25" x14ac:dyDescent="0.2">
      <c r="A36" s="5" t="str">
        <f>"121012"</f>
        <v>121012</v>
      </c>
      <c r="B36" s="5" t="s">
        <v>34</v>
      </c>
      <c r="C36" s="5">
        <v>8</v>
      </c>
      <c r="D36" s="6">
        <v>6183</v>
      </c>
      <c r="E36" s="6">
        <v>1732</v>
      </c>
      <c r="F36" s="7">
        <f t="shared" si="1"/>
        <v>0.2801229176775028</v>
      </c>
    </row>
    <row r="37" spans="1:6" s="8" customFormat="1" ht="14.25" x14ac:dyDescent="0.2">
      <c r="A37" s="5" t="str">
        <f>"121013"</f>
        <v>121013</v>
      </c>
      <c r="B37" s="5" t="s">
        <v>35</v>
      </c>
      <c r="C37" s="5">
        <v>8</v>
      </c>
      <c r="D37" s="6">
        <v>8374</v>
      </c>
      <c r="E37" s="6">
        <v>1896</v>
      </c>
      <c r="F37" s="7">
        <f t="shared" si="1"/>
        <v>0.22641509433962265</v>
      </c>
    </row>
    <row r="38" spans="1:6" s="8" customFormat="1" ht="14.25" x14ac:dyDescent="0.2">
      <c r="A38" s="5" t="str">
        <f>"121014"</f>
        <v>121014</v>
      </c>
      <c r="B38" s="5" t="s">
        <v>36</v>
      </c>
      <c r="C38" s="5">
        <v>13</v>
      </c>
      <c r="D38" s="6">
        <v>9435</v>
      </c>
      <c r="E38" s="6">
        <v>2066</v>
      </c>
      <c r="F38" s="7">
        <f t="shared" si="1"/>
        <v>0.21897191308956016</v>
      </c>
    </row>
    <row r="39" spans="1:6" s="8" customFormat="1" ht="14.25" x14ac:dyDescent="0.2">
      <c r="A39" s="5" t="str">
        <f>"121015"</f>
        <v>121015</v>
      </c>
      <c r="B39" s="5" t="s">
        <v>37</v>
      </c>
      <c r="C39" s="5">
        <v>2</v>
      </c>
      <c r="D39" s="6">
        <v>2970</v>
      </c>
      <c r="E39" s="6">
        <v>772</v>
      </c>
      <c r="F39" s="7">
        <f t="shared" si="1"/>
        <v>0.25993265993265996</v>
      </c>
    </row>
    <row r="40" spans="1:6" s="8" customFormat="1" ht="14.25" x14ac:dyDescent="0.2">
      <c r="A40" s="5" t="str">
        <f>"121016"</f>
        <v>121016</v>
      </c>
      <c r="B40" s="5" t="s">
        <v>38</v>
      </c>
      <c r="C40" s="5">
        <v>15</v>
      </c>
      <c r="D40" s="6">
        <v>17976</v>
      </c>
      <c r="E40" s="6">
        <v>4855</v>
      </c>
      <c r="F40" s="7">
        <f t="shared" si="1"/>
        <v>0.27008233199821985</v>
      </c>
    </row>
    <row r="41" spans="1:6" s="8" customFormat="1" ht="14.25" x14ac:dyDescent="0.2">
      <c r="A41" s="5" t="str">
        <f>"121101"</f>
        <v>121101</v>
      </c>
      <c r="B41" s="5" t="s">
        <v>39</v>
      </c>
      <c r="C41" s="5">
        <v>21</v>
      </c>
      <c r="D41" s="6">
        <v>26024</v>
      </c>
      <c r="E41" s="6">
        <v>4710</v>
      </c>
      <c r="F41" s="7">
        <f t="shared" si="1"/>
        <v>0.18098678143252384</v>
      </c>
    </row>
    <row r="42" spans="1:6" s="8" customFormat="1" ht="14.25" x14ac:dyDescent="0.2">
      <c r="A42" s="5" t="str">
        <f>"121102"</f>
        <v>121102</v>
      </c>
      <c r="B42" s="5" t="s">
        <v>40</v>
      </c>
      <c r="C42" s="5">
        <v>6</v>
      </c>
      <c r="D42" s="6">
        <v>6037</v>
      </c>
      <c r="E42" s="6">
        <v>1141</v>
      </c>
      <c r="F42" s="7">
        <f t="shared" si="1"/>
        <v>0.18900115951631605</v>
      </c>
    </row>
    <row r="43" spans="1:6" s="8" customFormat="1" ht="14.25" x14ac:dyDescent="0.2">
      <c r="A43" s="5" t="str">
        <f>"121103"</f>
        <v>121103</v>
      </c>
      <c r="B43" s="5" t="s">
        <v>41</v>
      </c>
      <c r="C43" s="5">
        <v>23</v>
      </c>
      <c r="D43" s="6">
        <v>16967</v>
      </c>
      <c r="E43" s="6">
        <v>2331</v>
      </c>
      <c r="F43" s="7">
        <f t="shared" si="1"/>
        <v>0.13738433429598632</v>
      </c>
    </row>
    <row r="44" spans="1:6" s="8" customFormat="1" ht="14.25" x14ac:dyDescent="0.2">
      <c r="A44" s="5" t="str">
        <f>"121104"</f>
        <v>121104</v>
      </c>
      <c r="B44" s="5" t="s">
        <v>42</v>
      </c>
      <c r="C44" s="5">
        <v>7</v>
      </c>
      <c r="D44" s="6">
        <v>5823</v>
      </c>
      <c r="E44" s="6">
        <v>786</v>
      </c>
      <c r="F44" s="7">
        <f t="shared" si="1"/>
        <v>0.13498196805770221</v>
      </c>
    </row>
    <row r="45" spans="1:6" s="8" customFormat="1" ht="14.25" x14ac:dyDescent="0.2">
      <c r="A45" s="5" t="str">
        <f>"121105"</f>
        <v>121105</v>
      </c>
      <c r="B45" s="5" t="s">
        <v>43</v>
      </c>
      <c r="C45" s="5">
        <v>11</v>
      </c>
      <c r="D45" s="6">
        <v>13854</v>
      </c>
      <c r="E45" s="6">
        <v>2862</v>
      </c>
      <c r="F45" s="7">
        <f t="shared" si="1"/>
        <v>0.20658293633607622</v>
      </c>
    </row>
    <row r="46" spans="1:6" s="8" customFormat="1" ht="14.25" x14ac:dyDescent="0.2">
      <c r="A46" s="5" t="str">
        <f>"121106"</f>
        <v>121106</v>
      </c>
      <c r="B46" s="5" t="s">
        <v>44</v>
      </c>
      <c r="C46" s="5">
        <v>6</v>
      </c>
      <c r="D46" s="6">
        <v>5294</v>
      </c>
      <c r="E46" s="6">
        <v>923</v>
      </c>
      <c r="F46" s="7">
        <f t="shared" si="1"/>
        <v>0.17434831885153004</v>
      </c>
    </row>
    <row r="47" spans="1:6" s="8" customFormat="1" ht="14.25" x14ac:dyDescent="0.2">
      <c r="A47" s="5" t="str">
        <f>"121107"</f>
        <v>121107</v>
      </c>
      <c r="B47" s="5" t="s">
        <v>45</v>
      </c>
      <c r="C47" s="5">
        <v>5</v>
      </c>
      <c r="D47" s="6">
        <v>4476</v>
      </c>
      <c r="E47" s="6">
        <v>959</v>
      </c>
      <c r="F47" s="7">
        <f t="shared" si="1"/>
        <v>0.21425379803395889</v>
      </c>
    </row>
    <row r="48" spans="1:6" s="8" customFormat="1" ht="14.25" x14ac:dyDescent="0.2">
      <c r="A48" s="5" t="str">
        <f>"121108"</f>
        <v>121108</v>
      </c>
      <c r="B48" s="5" t="s">
        <v>46</v>
      </c>
      <c r="C48" s="5">
        <v>9</v>
      </c>
      <c r="D48" s="6">
        <v>7114</v>
      </c>
      <c r="E48" s="6">
        <v>1219</v>
      </c>
      <c r="F48" s="7">
        <f t="shared" si="1"/>
        <v>0.17135226314309812</v>
      </c>
    </row>
    <row r="49" spans="1:6" s="8" customFormat="1" ht="14.25" x14ac:dyDescent="0.2">
      <c r="A49" s="5" t="str">
        <f>"121109"</f>
        <v>121109</v>
      </c>
      <c r="B49" s="5" t="s">
        <v>47</v>
      </c>
      <c r="C49" s="5">
        <v>21</v>
      </c>
      <c r="D49" s="6">
        <v>17983</v>
      </c>
      <c r="E49" s="6">
        <v>2757</v>
      </c>
      <c r="F49" s="7">
        <f t="shared" si="1"/>
        <v>0.15331146082411165</v>
      </c>
    </row>
    <row r="50" spans="1:6" s="8" customFormat="1" ht="14.25" x14ac:dyDescent="0.2">
      <c r="A50" s="5" t="str">
        <f>"121110"</f>
        <v>121110</v>
      </c>
      <c r="B50" s="5" t="s">
        <v>48</v>
      </c>
      <c r="C50" s="5">
        <v>5</v>
      </c>
      <c r="D50" s="6">
        <v>6355</v>
      </c>
      <c r="E50" s="6">
        <v>1456</v>
      </c>
      <c r="F50" s="7">
        <f t="shared" si="1"/>
        <v>0.22911093627065304</v>
      </c>
    </row>
    <row r="51" spans="1:6" s="8" customFormat="1" ht="14.25" x14ac:dyDescent="0.2">
      <c r="A51" s="5" t="str">
        <f>"121111"</f>
        <v>121111</v>
      </c>
      <c r="B51" s="5" t="s">
        <v>49</v>
      </c>
      <c r="C51" s="5">
        <v>10</v>
      </c>
      <c r="D51" s="6">
        <v>11146</v>
      </c>
      <c r="E51" s="6">
        <v>2201</v>
      </c>
      <c r="F51" s="7">
        <f t="shared" si="1"/>
        <v>0.19746994437466356</v>
      </c>
    </row>
    <row r="52" spans="1:6" s="8" customFormat="1" ht="14.25" x14ac:dyDescent="0.2">
      <c r="A52" s="5" t="str">
        <f>"121112"</f>
        <v>121112</v>
      </c>
      <c r="B52" s="5" t="s">
        <v>50</v>
      </c>
      <c r="C52" s="5">
        <v>11</v>
      </c>
      <c r="D52" s="6">
        <v>13771</v>
      </c>
      <c r="E52" s="6">
        <v>2947</v>
      </c>
      <c r="F52" s="7">
        <f t="shared" si="1"/>
        <v>0.21400043569820637</v>
      </c>
    </row>
    <row r="53" spans="1:6" s="8" customFormat="1" ht="14.25" x14ac:dyDescent="0.2">
      <c r="A53" s="5" t="str">
        <f>"121113"</f>
        <v>121113</v>
      </c>
      <c r="B53" s="5" t="s">
        <v>51</v>
      </c>
      <c r="C53" s="5">
        <v>5</v>
      </c>
      <c r="D53" s="6">
        <v>3355</v>
      </c>
      <c r="E53" s="6">
        <v>696</v>
      </c>
      <c r="F53" s="7">
        <f t="shared" si="1"/>
        <v>0.20745156482861402</v>
      </c>
    </row>
    <row r="54" spans="1:6" s="8" customFormat="1" ht="14.25" x14ac:dyDescent="0.2">
      <c r="A54" s="5" t="str">
        <f>"121114"</f>
        <v>121114</v>
      </c>
      <c r="B54" s="5" t="s">
        <v>52</v>
      </c>
      <c r="C54" s="5">
        <v>9</v>
      </c>
      <c r="D54" s="6">
        <v>8230</v>
      </c>
      <c r="E54" s="6">
        <v>1099</v>
      </c>
      <c r="F54" s="7">
        <f t="shared" si="1"/>
        <v>0.13353584447144592</v>
      </c>
    </row>
    <row r="55" spans="1:6" s="8" customFormat="1" ht="14.25" x14ac:dyDescent="0.2">
      <c r="A55" s="5" t="str">
        <f>"121701"</f>
        <v>121701</v>
      </c>
      <c r="B55" s="5" t="s">
        <v>53</v>
      </c>
      <c r="C55" s="5">
        <v>19</v>
      </c>
      <c r="D55" s="6">
        <v>21463</v>
      </c>
      <c r="E55" s="6">
        <v>4171</v>
      </c>
      <c r="F55" s="7">
        <f t="shared" si="1"/>
        <v>0.19433443600615011</v>
      </c>
    </row>
    <row r="56" spans="1:6" s="8" customFormat="1" ht="14.25" x14ac:dyDescent="0.2">
      <c r="A56" s="5" t="str">
        <f>"121702"</f>
        <v>121702</v>
      </c>
      <c r="B56" s="5" t="s">
        <v>54</v>
      </c>
      <c r="C56" s="5">
        <v>8</v>
      </c>
      <c r="D56" s="6">
        <v>5492</v>
      </c>
      <c r="E56" s="6">
        <v>872</v>
      </c>
      <c r="F56" s="7">
        <f t="shared" si="1"/>
        <v>0.15877640203932994</v>
      </c>
    </row>
    <row r="57" spans="1:6" s="8" customFormat="1" ht="14.25" x14ac:dyDescent="0.2">
      <c r="A57" s="5" t="str">
        <f>"121703"</f>
        <v>121703</v>
      </c>
      <c r="B57" s="5" t="s">
        <v>55</v>
      </c>
      <c r="C57" s="5">
        <v>10</v>
      </c>
      <c r="D57" s="6">
        <v>10085</v>
      </c>
      <c r="E57" s="6">
        <v>1882</v>
      </c>
      <c r="F57" s="7">
        <f t="shared" si="1"/>
        <v>0.18661378284581062</v>
      </c>
    </row>
    <row r="58" spans="1:6" s="8" customFormat="1" ht="14.25" x14ac:dyDescent="0.2">
      <c r="A58" s="5" t="str">
        <f>"121704"</f>
        <v>121704</v>
      </c>
      <c r="B58" s="5" t="s">
        <v>56</v>
      </c>
      <c r="C58" s="5">
        <v>4</v>
      </c>
      <c r="D58" s="6">
        <v>6590</v>
      </c>
      <c r="E58" s="6">
        <v>1155</v>
      </c>
      <c r="F58" s="7">
        <f t="shared" ref="F58:F61" si="2">E58/D58</f>
        <v>0.17526555386949924</v>
      </c>
    </row>
    <row r="59" spans="1:6" s="8" customFormat="1" ht="14.25" x14ac:dyDescent="0.2">
      <c r="A59" s="5" t="str">
        <f>"121705"</f>
        <v>121705</v>
      </c>
      <c r="B59" s="5" t="s">
        <v>57</v>
      </c>
      <c r="C59" s="5">
        <v>8</v>
      </c>
      <c r="D59" s="6">
        <v>8636</v>
      </c>
      <c r="E59" s="6">
        <v>1265</v>
      </c>
      <c r="F59" s="7">
        <f t="shared" si="2"/>
        <v>0.14647985178323297</v>
      </c>
    </row>
    <row r="60" spans="1:6" s="8" customFormat="1" ht="14.25" x14ac:dyDescent="0.2">
      <c r="A60" s="5" t="str">
        <f>"126201"</f>
        <v>126201</v>
      </c>
      <c r="B60" s="5" t="s">
        <v>58</v>
      </c>
      <c r="C60" s="5">
        <v>47</v>
      </c>
      <c r="D60" s="6">
        <v>64963</v>
      </c>
      <c r="E60" s="6">
        <v>14189</v>
      </c>
      <c r="F60" s="7">
        <f t="shared" si="2"/>
        <v>0.21841663716269261</v>
      </c>
    </row>
    <row r="61" spans="1:6" s="14" customFormat="1" ht="14.25" x14ac:dyDescent="0.2">
      <c r="A61" s="9" t="s">
        <v>63</v>
      </c>
      <c r="B61" s="10"/>
      <c r="C61" s="11">
        <f>SUM(C3:C60)</f>
        <v>599</v>
      </c>
      <c r="D61" s="12">
        <f>SUM(D3:D60)</f>
        <v>608045</v>
      </c>
      <c r="E61" s="12">
        <f>SUM(E3:E60)</f>
        <v>132803</v>
      </c>
      <c r="F61" s="13">
        <f t="shared" si="2"/>
        <v>0.21840982164149034</v>
      </c>
    </row>
    <row r="62" spans="1:6" s="8" customFormat="1" ht="14.25" x14ac:dyDescent="0.2"/>
    <row r="63" spans="1:6" s="8" customFormat="1" ht="14.25" x14ac:dyDescent="0.2"/>
  </sheetData>
  <mergeCells count="2">
    <mergeCell ref="A61:B61"/>
    <mergeCell ref="A1:F1"/>
  </mergeCells>
  <pageMargins left="0.19685039370078741" right="0.19685039370078741" top="0.39370078740157483" bottom="0.19685039370078741" header="0" footer="0"/>
  <pageSetup paperSize="9" orientation="portrait" r:id="rId1"/>
  <headerFooter>
    <oddHeader>&amp;C&amp;"Cambria,Pogrubiony"FREKWENCJA - 10 MAJA 2015 GODZ. 12-TA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Arkusz1!frekwencja_gminy_g12_00_tura1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Grażyna Długosz</cp:lastModifiedBy>
  <cp:lastPrinted>2015-10-25T11:49:48Z</cp:lastPrinted>
  <dcterms:created xsi:type="dcterms:W3CDTF">2015-05-10T10:32:14Z</dcterms:created>
  <dcterms:modified xsi:type="dcterms:W3CDTF">2015-10-25T11:58:12Z</dcterms:modified>
</cp:coreProperties>
</file>