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zia\Desktop\PREZYDENT 2015 - stan na 22 maja 2015\FREKWENCJA\"/>
    </mc:Choice>
  </mc:AlternateContent>
  <bookViews>
    <workbookView xWindow="0" yWindow="0" windowWidth="28800" windowHeight="12435"/>
  </bookViews>
  <sheets>
    <sheet name="Arkusz1" sheetId="1" r:id="rId1"/>
  </sheets>
  <definedNames>
    <definedName name="frekwencja_gminy_g12_00_tura1" localSheetId="0">Arkusz1!$B$1:$E$68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2" i="1"/>
  <c r="D69" i="1"/>
  <c r="E69" i="1"/>
  <c r="F69" i="1" s="1"/>
  <c r="C69" i="1" l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</calcChain>
</file>

<file path=xl/connections.xml><?xml version="1.0" encoding="utf-8"?>
<connections xmlns="http://schemas.openxmlformats.org/spreadsheetml/2006/main">
  <connection id="1" name="frekwencja_gminy_g12_00_tura1" type="6" refreshedVersion="5" background="1" saveData="1">
    <textPr codePage="65001" sourceFile="C:\Users\Grazia\Desktop\frekwencja_gminy_g12_00_tura1.csv" decimal="," thousands=" " semicolon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<sst xmlns="http://schemas.openxmlformats.org/spreadsheetml/2006/main" count="74" uniqueCount="74">
  <si>
    <t>TERYT gminy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</si>
  <si>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</si>
  <si>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</si>
  <si>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</si>
  <si>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</si>
  <si>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</si>
  <si>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</si>
  <si>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</si>
  <si>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</si>
  <si>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</si>
  <si>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</si>
  <si>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</si>
  <si>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</si>
  <si>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</si>
  <si>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</si>
  <si>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</si>
  <si>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</si>
  <si>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</si>
  <si>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</si>
  <si>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</si>
  <si>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</si>
  <si>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</si>
  <si>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</si>
  <si>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</si>
  <si>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</si>
  <si>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</si>
  <si>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</si>
  <si>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</si>
  <si>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</si>
  <si>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</si>
  <si>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</si>
  <si>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</si>
  <si>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</si>
  <si>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</si>
  <si>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</si>
  <si>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</si>
  <si>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</si>
  <si>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</si>
  <si>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</si>
  <si>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</si>
  <si>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</si>
  <si>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</si>
  <si>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</si>
  <si>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</si>
  <si>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</si>
  <si>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</si>
  <si>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</si>
  <si>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</si>
  <si>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</si>
  <si>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</si>
  <si>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</si>
  <si>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</si>
  <si>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</si>
  <si>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</si>
  <si>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</si>
  <si>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</si>
  <si>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</si>
  <si>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</si>
  <si>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</si>
  <si>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</si>
  <si>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</si>
  <si>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</si>
  <si>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m. Zakopane</t>
  </si>
  <si>
    <t>gm. Biały Dunajec</t>
  </si>
  <si>
    <t>gm. Bukowina Tatrzańska</t>
  </si>
  <si>
    <t>gm. Kościelisko</t>
  </si>
  <si>
    <t>gm. Poronin</t>
  </si>
  <si>
    <t>m. Nowy Sącz</t>
  </si>
  <si>
    <t>Liczba obwodów, z których otrzymano dane (obwody stałe)</t>
  </si>
  <si>
    <t>Liczba uprawnionych</t>
  </si>
  <si>
    <t>Liczba wydanych kart</t>
  </si>
  <si>
    <t>Frekwencja %</t>
  </si>
  <si>
    <t>OGÓŁEM</t>
  </si>
  <si>
    <t>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</si>
</sst>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0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rekwencja_gminy_g12_00_tura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workbookViewId="0"/>
  </sheetViews>
  <sheetFormatPr defaultRowHeight="15.75" x14ac:dyDescent="0.25"/>
  <cols>
    <col min="1" max="1" width="15.5703125" style="1" bestFit="1" customWidth="1"/>
    <col min="2" max="2" width="31.85546875" style="1" bestFit="1" customWidth="1"/>
    <col min="3" max="3" width="26.140625" style="1" customWidth="1"/>
    <col min="4" max="4" width="18.85546875" style="1" customWidth="1"/>
    <col min="5" max="5" width="18.7109375" style="1" customWidth="1"/>
    <col min="6" max="6" width="19.5703125" style="1" customWidth="1"/>
    <col min="7" max="16384" width="9.140625" style="1"/>
  </cols>
  <sheetData>
    <row r="1" spans="1:6" s="7" customFormat="1" ht="47.25" x14ac:dyDescent="0.25">
      <c r="A1" s="6" t="s">
        <v>0</v>
      </c>
      <c r="B1" s="6" t="s">
        <v>73</v>
      </c>
      <c r="C1" s="6" t="s">
        <v>68</v>
      </c>
      <c r="D1" s="6" t="s">
        <v>69</v>
      </c>
      <c r="E1" s="6" t="s">
        <v>70</v>
      </c>
      <c r="F1" s="6" t="s">
        <v>71</v>
      </c>
    </row>
    <row r="2" spans="1:6" x14ac:dyDescent="0.25">
      <c r="A2" s="4" t="str">
        <f>"120501"</f>
        <v>120501</v>
      </c>
      <c r="B2" s="4" t="s">
        <v>1</v>
      </c>
      <c r="C2" s="4">
        <v>22</v>
      </c>
      <c r="D2" s="8">
        <v>22709</v>
      </c>
      <c r="E2" s="8">
        <v>4253</v>
      </c>
      <c r="F2" s="5">
        <f t="shared" ref="F2:F33" si="0">E2/D2</f>
        <v>0.18728257519045313</v>
      </c>
    </row>
    <row r="3" spans="1:6" x14ac:dyDescent="0.25">
      <c r="A3" s="4" t="str">
        <f>"120502"</f>
        <v>120502</v>
      </c>
      <c r="B3" s="4" t="s">
        <v>2</v>
      </c>
      <c r="C3" s="4">
        <v>13</v>
      </c>
      <c r="D3" s="8">
        <v>13691</v>
      </c>
      <c r="E3" s="8">
        <v>2636</v>
      </c>
      <c r="F3" s="5">
        <f t="shared" si="0"/>
        <v>0.19253524212986634</v>
      </c>
    </row>
    <row r="4" spans="1:6" x14ac:dyDescent="0.25">
      <c r="A4" s="4" t="str">
        <f>"120503"</f>
        <v>120503</v>
      </c>
      <c r="B4" s="4" t="s">
        <v>3</v>
      </c>
      <c r="C4" s="4">
        <v>8</v>
      </c>
      <c r="D4" s="8">
        <v>7248</v>
      </c>
      <c r="E4" s="8">
        <v>1585</v>
      </c>
      <c r="F4" s="5">
        <f t="shared" si="0"/>
        <v>0.21868101545253862</v>
      </c>
    </row>
    <row r="5" spans="1:6" x14ac:dyDescent="0.25">
      <c r="A5" s="4" t="str">
        <f>"120504"</f>
        <v>120504</v>
      </c>
      <c r="B5" s="4" t="s">
        <v>4</v>
      </c>
      <c r="C5" s="4">
        <v>11</v>
      </c>
      <c r="D5" s="8">
        <v>13597</v>
      </c>
      <c r="E5" s="8">
        <v>3093</v>
      </c>
      <c r="F5" s="5">
        <f t="shared" si="0"/>
        <v>0.22747664926086636</v>
      </c>
    </row>
    <row r="6" spans="1:6" x14ac:dyDescent="0.25">
      <c r="A6" s="4" t="str">
        <f>"120505"</f>
        <v>120505</v>
      </c>
      <c r="B6" s="4" t="s">
        <v>5</v>
      </c>
      <c r="C6" s="4">
        <v>7</v>
      </c>
      <c r="D6" s="8">
        <v>5487</v>
      </c>
      <c r="E6" s="8">
        <v>895</v>
      </c>
      <c r="F6" s="5">
        <f t="shared" si="0"/>
        <v>0.16311281210133041</v>
      </c>
    </row>
    <row r="7" spans="1:6" x14ac:dyDescent="0.25">
      <c r="A7" s="4" t="str">
        <f>"120506"</f>
        <v>120506</v>
      </c>
      <c r="B7" s="4" t="s">
        <v>6</v>
      </c>
      <c r="C7" s="4">
        <v>9</v>
      </c>
      <c r="D7" s="8">
        <v>6592</v>
      </c>
      <c r="E7" s="8">
        <v>1262</v>
      </c>
      <c r="F7" s="5">
        <f t="shared" si="0"/>
        <v>0.19144417475728157</v>
      </c>
    </row>
    <row r="8" spans="1:6" x14ac:dyDescent="0.25">
      <c r="A8" s="4" t="str">
        <f>"120507"</f>
        <v>120507</v>
      </c>
      <c r="B8" s="4" t="s">
        <v>7</v>
      </c>
      <c r="C8" s="4">
        <v>3</v>
      </c>
      <c r="D8" s="8">
        <v>3817</v>
      </c>
      <c r="E8" s="8">
        <v>720</v>
      </c>
      <c r="F8" s="5">
        <f t="shared" si="0"/>
        <v>0.18862981399004453</v>
      </c>
    </row>
    <row r="9" spans="1:6" x14ac:dyDescent="0.25">
      <c r="A9" s="4" t="str">
        <f>"120508"</f>
        <v>120508</v>
      </c>
      <c r="B9" s="4" t="s">
        <v>8</v>
      </c>
      <c r="C9" s="4">
        <v>5</v>
      </c>
      <c r="D9" s="8">
        <v>4015</v>
      </c>
      <c r="E9" s="8">
        <v>940</v>
      </c>
      <c r="F9" s="5">
        <f t="shared" si="0"/>
        <v>0.23412204234122042</v>
      </c>
    </row>
    <row r="10" spans="1:6" x14ac:dyDescent="0.25">
      <c r="A10" s="4" t="str">
        <f>"120509"</f>
        <v>120509</v>
      </c>
      <c r="B10" s="4" t="s">
        <v>9</v>
      </c>
      <c r="C10" s="4">
        <v>6</v>
      </c>
      <c r="D10" s="8">
        <v>4008</v>
      </c>
      <c r="E10" s="8">
        <v>728</v>
      </c>
      <c r="F10" s="5">
        <f t="shared" si="0"/>
        <v>0.18163672654690619</v>
      </c>
    </row>
    <row r="11" spans="1:6" x14ac:dyDescent="0.25">
      <c r="A11" s="4" t="str">
        <f>"120510"</f>
        <v>120510</v>
      </c>
      <c r="B11" s="4" t="s">
        <v>10</v>
      </c>
      <c r="C11" s="4">
        <v>10</v>
      </c>
      <c r="D11" s="8">
        <v>5300</v>
      </c>
      <c r="E11" s="8">
        <v>918</v>
      </c>
      <c r="F11" s="5">
        <f t="shared" si="0"/>
        <v>0.17320754716981132</v>
      </c>
    </row>
    <row r="12" spans="1:6" x14ac:dyDescent="0.25">
      <c r="A12" s="4" t="str">
        <f>"120701"</f>
        <v>120701</v>
      </c>
      <c r="B12" s="4" t="s">
        <v>11</v>
      </c>
      <c r="C12" s="4">
        <v>12</v>
      </c>
      <c r="D12" s="8">
        <v>11666</v>
      </c>
      <c r="E12" s="8">
        <v>2430</v>
      </c>
      <c r="F12" s="5">
        <f t="shared" si="0"/>
        <v>0.20829761700668609</v>
      </c>
    </row>
    <row r="13" spans="1:6" x14ac:dyDescent="0.25">
      <c r="A13" s="4" t="str">
        <f>"120702"</f>
        <v>120702</v>
      </c>
      <c r="B13" s="4" t="s">
        <v>12</v>
      </c>
      <c r="C13" s="4">
        <v>4</v>
      </c>
      <c r="D13" s="8">
        <v>6094</v>
      </c>
      <c r="E13" s="8">
        <v>1234</v>
      </c>
      <c r="F13" s="5">
        <f t="shared" si="0"/>
        <v>0.20249425664588119</v>
      </c>
    </row>
    <row r="14" spans="1:6" x14ac:dyDescent="0.25">
      <c r="A14" s="4" t="str">
        <f>"120703"</f>
        <v>120703</v>
      </c>
      <c r="B14" s="4" t="s">
        <v>13</v>
      </c>
      <c r="C14" s="4">
        <v>9</v>
      </c>
      <c r="D14" s="8">
        <v>7614</v>
      </c>
      <c r="E14" s="8">
        <v>1511</v>
      </c>
      <c r="F14" s="5">
        <f t="shared" si="0"/>
        <v>0.19845022327291831</v>
      </c>
    </row>
    <row r="15" spans="1:6" x14ac:dyDescent="0.25">
      <c r="A15" s="4" t="str">
        <f>"120704"</f>
        <v>120704</v>
      </c>
      <c r="B15" s="4" t="s">
        <v>14</v>
      </c>
      <c r="C15" s="4">
        <v>7</v>
      </c>
      <c r="D15" s="8">
        <v>6411</v>
      </c>
      <c r="E15" s="8">
        <v>1167</v>
      </c>
      <c r="F15" s="5">
        <f t="shared" si="0"/>
        <v>0.18203088441740758</v>
      </c>
    </row>
    <row r="16" spans="1:6" x14ac:dyDescent="0.25">
      <c r="A16" s="4" t="str">
        <f>"120705"</f>
        <v>120705</v>
      </c>
      <c r="B16" s="4" t="s">
        <v>15</v>
      </c>
      <c r="C16" s="4">
        <v>6</v>
      </c>
      <c r="D16" s="8">
        <v>5801</v>
      </c>
      <c r="E16" s="8">
        <v>1243</v>
      </c>
      <c r="F16" s="5">
        <f t="shared" si="0"/>
        <v>0.21427340113773488</v>
      </c>
    </row>
    <row r="17" spans="1:6" x14ac:dyDescent="0.25">
      <c r="A17" s="4" t="str">
        <f>"120706"</f>
        <v>120706</v>
      </c>
      <c r="B17" s="4" t="s">
        <v>16</v>
      </c>
      <c r="C17" s="4">
        <v>7</v>
      </c>
      <c r="D17" s="8">
        <v>5832</v>
      </c>
      <c r="E17" s="8">
        <v>1466</v>
      </c>
      <c r="F17" s="5">
        <f t="shared" si="0"/>
        <v>0.25137174211248287</v>
      </c>
    </row>
    <row r="18" spans="1:6" x14ac:dyDescent="0.25">
      <c r="A18" s="4" t="str">
        <f>"120707"</f>
        <v>120707</v>
      </c>
      <c r="B18" s="4" t="s">
        <v>17</v>
      </c>
      <c r="C18" s="4">
        <v>19</v>
      </c>
      <c r="D18" s="8">
        <v>18505</v>
      </c>
      <c r="E18" s="8">
        <v>4404</v>
      </c>
      <c r="F18" s="5">
        <f t="shared" si="0"/>
        <v>0.23798973250472846</v>
      </c>
    </row>
    <row r="19" spans="1:6" x14ac:dyDescent="0.25">
      <c r="A19" s="4" t="str">
        <f>"120708"</f>
        <v>120708</v>
      </c>
      <c r="B19" s="4" t="s">
        <v>18</v>
      </c>
      <c r="C19" s="4">
        <v>7</v>
      </c>
      <c r="D19" s="8">
        <v>7227</v>
      </c>
      <c r="E19" s="8">
        <v>1708</v>
      </c>
      <c r="F19" s="5">
        <f t="shared" si="0"/>
        <v>0.23633596236335963</v>
      </c>
    </row>
    <row r="20" spans="1:6" x14ac:dyDescent="0.25">
      <c r="A20" s="4" t="str">
        <f>"120709"</f>
        <v>120709</v>
      </c>
      <c r="B20" s="4" t="s">
        <v>19</v>
      </c>
      <c r="C20" s="4">
        <v>11</v>
      </c>
      <c r="D20" s="8">
        <v>12940</v>
      </c>
      <c r="E20" s="8">
        <v>2368</v>
      </c>
      <c r="F20" s="5">
        <f t="shared" si="0"/>
        <v>0.18299845440494591</v>
      </c>
    </row>
    <row r="21" spans="1:6" x14ac:dyDescent="0.25">
      <c r="A21" s="4" t="str">
        <f>"120710"</f>
        <v>120710</v>
      </c>
      <c r="B21" s="4" t="s">
        <v>20</v>
      </c>
      <c r="C21" s="4">
        <v>4</v>
      </c>
      <c r="D21" s="8">
        <v>5400</v>
      </c>
      <c r="E21" s="8">
        <v>736</v>
      </c>
      <c r="F21" s="5">
        <f t="shared" si="0"/>
        <v>0.1362962962962963</v>
      </c>
    </row>
    <row r="22" spans="1:6" x14ac:dyDescent="0.25">
      <c r="A22" s="4" t="str">
        <f>"120711"</f>
        <v>120711</v>
      </c>
      <c r="B22" s="4" t="s">
        <v>21</v>
      </c>
      <c r="C22" s="4">
        <v>5</v>
      </c>
      <c r="D22" s="8">
        <v>4532</v>
      </c>
      <c r="E22" s="8">
        <v>922</v>
      </c>
      <c r="F22" s="5">
        <f t="shared" si="0"/>
        <v>0.20344218887908208</v>
      </c>
    </row>
    <row r="23" spans="1:6" x14ac:dyDescent="0.25">
      <c r="A23" s="4" t="str">
        <f>"120712"</f>
        <v>120712</v>
      </c>
      <c r="B23" s="4" t="s">
        <v>22</v>
      </c>
      <c r="C23" s="4">
        <v>5</v>
      </c>
      <c r="D23" s="8">
        <v>4922</v>
      </c>
      <c r="E23" s="8">
        <v>1406</v>
      </c>
      <c r="F23" s="5">
        <f t="shared" si="0"/>
        <v>0.28565623730190981</v>
      </c>
    </row>
    <row r="24" spans="1:6" x14ac:dyDescent="0.25">
      <c r="A24" s="4" t="str">
        <f>"121001"</f>
        <v>121001</v>
      </c>
      <c r="B24" s="4" t="s">
        <v>23</v>
      </c>
      <c r="C24" s="4">
        <v>5</v>
      </c>
      <c r="D24" s="8">
        <v>4822</v>
      </c>
      <c r="E24" s="8">
        <v>1240</v>
      </c>
      <c r="F24" s="5">
        <f t="shared" si="0"/>
        <v>0.25715470759021153</v>
      </c>
    </row>
    <row r="25" spans="1:6" x14ac:dyDescent="0.25">
      <c r="A25" s="4" t="str">
        <f>"121002"</f>
        <v>121002</v>
      </c>
      <c r="B25" s="4" t="s">
        <v>24</v>
      </c>
      <c r="C25" s="4">
        <v>21</v>
      </c>
      <c r="D25" s="8">
        <v>20602</v>
      </c>
      <c r="E25" s="8">
        <v>4293</v>
      </c>
      <c r="F25" s="5">
        <f t="shared" si="0"/>
        <v>0.20837782739539851</v>
      </c>
    </row>
    <row r="26" spans="1:6" x14ac:dyDescent="0.25">
      <c r="A26" s="4" t="str">
        <f>"121003"</f>
        <v>121003</v>
      </c>
      <c r="B26" s="4" t="s">
        <v>25</v>
      </c>
      <c r="C26" s="4">
        <v>6</v>
      </c>
      <c r="D26" s="8">
        <v>6829</v>
      </c>
      <c r="E26" s="8">
        <v>1486</v>
      </c>
      <c r="F26" s="5">
        <f t="shared" si="0"/>
        <v>0.21760140576951237</v>
      </c>
    </row>
    <row r="27" spans="1:6" x14ac:dyDescent="0.25">
      <c r="A27" s="4" t="str">
        <f>"121004"</f>
        <v>121004</v>
      </c>
      <c r="B27" s="4" t="s">
        <v>26</v>
      </c>
      <c r="C27" s="4">
        <v>15</v>
      </c>
      <c r="D27" s="8">
        <v>18176</v>
      </c>
      <c r="E27" s="8">
        <v>4288</v>
      </c>
      <c r="F27" s="5">
        <f t="shared" si="0"/>
        <v>0.23591549295774647</v>
      </c>
    </row>
    <row r="28" spans="1:6" x14ac:dyDescent="0.25">
      <c r="A28" s="4" t="str">
        <f>"121005"</f>
        <v>121005</v>
      </c>
      <c r="B28" s="4" t="s">
        <v>27</v>
      </c>
      <c r="C28" s="4">
        <v>8</v>
      </c>
      <c r="D28" s="8">
        <v>7470</v>
      </c>
      <c r="E28" s="8">
        <v>1704</v>
      </c>
      <c r="F28" s="5">
        <f t="shared" si="0"/>
        <v>0.22811244979919679</v>
      </c>
    </row>
    <row r="29" spans="1:6" x14ac:dyDescent="0.25">
      <c r="A29" s="4" t="str">
        <f>"121006"</f>
        <v>121006</v>
      </c>
      <c r="B29" s="4" t="s">
        <v>28</v>
      </c>
      <c r="C29" s="4">
        <v>9</v>
      </c>
      <c r="D29" s="8">
        <v>10733</v>
      </c>
      <c r="E29" s="8">
        <v>2776</v>
      </c>
      <c r="F29" s="5">
        <f t="shared" si="0"/>
        <v>0.25864157271964966</v>
      </c>
    </row>
    <row r="30" spans="1:6" x14ac:dyDescent="0.25">
      <c r="A30" s="4" t="str">
        <f>"121007"</f>
        <v>121007</v>
      </c>
      <c r="B30" s="4" t="s">
        <v>29</v>
      </c>
      <c r="C30" s="4">
        <v>17</v>
      </c>
      <c r="D30" s="8">
        <v>14004</v>
      </c>
      <c r="E30" s="8">
        <v>2590</v>
      </c>
      <c r="F30" s="5">
        <f t="shared" si="0"/>
        <v>0.18494715795487005</v>
      </c>
    </row>
    <row r="31" spans="1:6" x14ac:dyDescent="0.25">
      <c r="A31" s="4" t="str">
        <f>"121008"</f>
        <v>121008</v>
      </c>
      <c r="B31" s="4" t="s">
        <v>30</v>
      </c>
      <c r="C31" s="4">
        <v>5</v>
      </c>
      <c r="D31" s="8">
        <v>4196</v>
      </c>
      <c r="E31" s="8">
        <v>704</v>
      </c>
      <c r="F31" s="5">
        <f t="shared" si="0"/>
        <v>0.16777883698760723</v>
      </c>
    </row>
    <row r="32" spans="1:6" x14ac:dyDescent="0.25">
      <c r="A32" s="4" t="str">
        <f>"121009"</f>
        <v>121009</v>
      </c>
      <c r="B32" s="4" t="s">
        <v>31</v>
      </c>
      <c r="C32" s="4">
        <v>12</v>
      </c>
      <c r="D32" s="8">
        <v>12113</v>
      </c>
      <c r="E32" s="8">
        <v>2985</v>
      </c>
      <c r="F32" s="5">
        <f t="shared" si="0"/>
        <v>0.24642945595641047</v>
      </c>
    </row>
    <row r="33" spans="1:6" x14ac:dyDescent="0.25">
      <c r="A33" s="4" t="str">
        <f>"121010"</f>
        <v>121010</v>
      </c>
      <c r="B33" s="4" t="s">
        <v>32</v>
      </c>
      <c r="C33" s="4">
        <v>7</v>
      </c>
      <c r="D33" s="8">
        <v>7947</v>
      </c>
      <c r="E33" s="8">
        <v>1754</v>
      </c>
      <c r="F33" s="5">
        <f t="shared" si="0"/>
        <v>0.22071221844721278</v>
      </c>
    </row>
    <row r="34" spans="1:6" x14ac:dyDescent="0.25">
      <c r="A34" s="4" t="str">
        <f>"121011"</f>
        <v>121011</v>
      </c>
      <c r="B34" s="4" t="s">
        <v>33</v>
      </c>
      <c r="C34" s="4">
        <v>13</v>
      </c>
      <c r="D34" s="8">
        <v>9123</v>
      </c>
      <c r="E34" s="8">
        <v>1586</v>
      </c>
      <c r="F34" s="5">
        <f t="shared" ref="F34:F65" si="1">E34/D34</f>
        <v>0.17384632248163981</v>
      </c>
    </row>
    <row r="35" spans="1:6" x14ac:dyDescent="0.25">
      <c r="A35" s="4" t="str">
        <f>"121012"</f>
        <v>121012</v>
      </c>
      <c r="B35" s="4" t="s">
        <v>34</v>
      </c>
      <c r="C35" s="4">
        <v>8</v>
      </c>
      <c r="D35" s="8">
        <v>6180</v>
      </c>
      <c r="E35" s="8">
        <v>1467</v>
      </c>
      <c r="F35" s="5">
        <f t="shared" si="1"/>
        <v>0.23737864077669904</v>
      </c>
    </row>
    <row r="36" spans="1:6" x14ac:dyDescent="0.25">
      <c r="A36" s="4" t="str">
        <f>"121013"</f>
        <v>121013</v>
      </c>
      <c r="B36" s="4" t="s">
        <v>35</v>
      </c>
      <c r="C36" s="4">
        <v>8</v>
      </c>
      <c r="D36" s="8">
        <v>8370</v>
      </c>
      <c r="E36" s="8">
        <v>1573</v>
      </c>
      <c r="F36" s="5">
        <f t="shared" si="1"/>
        <v>0.18793309438470729</v>
      </c>
    </row>
    <row r="37" spans="1:6" x14ac:dyDescent="0.25">
      <c r="A37" s="4" t="str">
        <f>"121014"</f>
        <v>121014</v>
      </c>
      <c r="B37" s="4" t="s">
        <v>36</v>
      </c>
      <c r="C37" s="4">
        <v>13</v>
      </c>
      <c r="D37" s="8">
        <v>9402</v>
      </c>
      <c r="E37" s="8">
        <v>1699</v>
      </c>
      <c r="F37" s="5">
        <f t="shared" si="1"/>
        <v>0.18070623271644332</v>
      </c>
    </row>
    <row r="38" spans="1:6" x14ac:dyDescent="0.25">
      <c r="A38" s="4" t="str">
        <f>"121015"</f>
        <v>121015</v>
      </c>
      <c r="B38" s="4" t="s">
        <v>37</v>
      </c>
      <c r="C38" s="4">
        <v>2</v>
      </c>
      <c r="D38" s="8">
        <v>2969</v>
      </c>
      <c r="E38" s="8">
        <v>691</v>
      </c>
      <c r="F38" s="5">
        <f t="shared" si="1"/>
        <v>0.23273829572246549</v>
      </c>
    </row>
    <row r="39" spans="1:6" x14ac:dyDescent="0.25">
      <c r="A39" s="4" t="str">
        <f>"121016"</f>
        <v>121016</v>
      </c>
      <c r="B39" s="4" t="s">
        <v>38</v>
      </c>
      <c r="C39" s="4">
        <v>15</v>
      </c>
      <c r="D39" s="8">
        <v>17958</v>
      </c>
      <c r="E39" s="8">
        <v>4069</v>
      </c>
      <c r="F39" s="5">
        <f t="shared" si="1"/>
        <v>0.2265842521438913</v>
      </c>
    </row>
    <row r="40" spans="1:6" x14ac:dyDescent="0.25">
      <c r="A40" s="4" t="str">
        <f>"121101"</f>
        <v>121101</v>
      </c>
      <c r="B40" s="4" t="s">
        <v>39</v>
      </c>
      <c r="C40" s="4">
        <v>21</v>
      </c>
      <c r="D40" s="8">
        <v>26131</v>
      </c>
      <c r="E40" s="8">
        <v>4370</v>
      </c>
      <c r="F40" s="5">
        <f t="shared" si="1"/>
        <v>0.16723431939076194</v>
      </c>
    </row>
    <row r="41" spans="1:6" x14ac:dyDescent="0.25">
      <c r="A41" s="4" t="str">
        <f>"121102"</f>
        <v>121102</v>
      </c>
      <c r="B41" s="4" t="s">
        <v>40</v>
      </c>
      <c r="C41" s="4">
        <v>6</v>
      </c>
      <c r="D41" s="8">
        <v>6084</v>
      </c>
      <c r="E41" s="8">
        <v>1076</v>
      </c>
      <c r="F41" s="5">
        <f t="shared" si="1"/>
        <v>0.17685733070348456</v>
      </c>
    </row>
    <row r="42" spans="1:6" x14ac:dyDescent="0.25">
      <c r="A42" s="4" t="str">
        <f>"121103"</f>
        <v>121103</v>
      </c>
      <c r="B42" s="4" t="s">
        <v>41</v>
      </c>
      <c r="C42" s="4">
        <v>23</v>
      </c>
      <c r="D42" s="8">
        <v>17295</v>
      </c>
      <c r="E42" s="8">
        <v>2223</v>
      </c>
      <c r="F42" s="5">
        <f t="shared" si="1"/>
        <v>0.12853425845620123</v>
      </c>
    </row>
    <row r="43" spans="1:6" x14ac:dyDescent="0.25">
      <c r="A43" s="4" t="str">
        <f>"121104"</f>
        <v>121104</v>
      </c>
      <c r="B43" s="4" t="s">
        <v>42</v>
      </c>
      <c r="C43" s="4">
        <v>7</v>
      </c>
      <c r="D43" s="8">
        <v>5852</v>
      </c>
      <c r="E43" s="8">
        <v>671</v>
      </c>
      <c r="F43" s="5">
        <f t="shared" si="1"/>
        <v>0.11466165413533834</v>
      </c>
    </row>
    <row r="44" spans="1:6" x14ac:dyDescent="0.25">
      <c r="A44" s="4" t="str">
        <f>"121105"</f>
        <v>121105</v>
      </c>
      <c r="B44" s="4" t="s">
        <v>43</v>
      </c>
      <c r="C44" s="4">
        <v>11</v>
      </c>
      <c r="D44" s="8">
        <v>13800</v>
      </c>
      <c r="E44" s="8">
        <v>2521</v>
      </c>
      <c r="F44" s="5">
        <f t="shared" si="1"/>
        <v>0.18268115942028987</v>
      </c>
    </row>
    <row r="45" spans="1:6" x14ac:dyDescent="0.25">
      <c r="A45" s="4" t="str">
        <f>"121106"</f>
        <v>121106</v>
      </c>
      <c r="B45" s="4" t="s">
        <v>44</v>
      </c>
      <c r="C45" s="4">
        <v>6</v>
      </c>
      <c r="D45" s="8">
        <v>5272</v>
      </c>
      <c r="E45" s="8">
        <v>797</v>
      </c>
      <c r="F45" s="5">
        <f t="shared" si="1"/>
        <v>0.15117602427921092</v>
      </c>
    </row>
    <row r="46" spans="1:6" x14ac:dyDescent="0.25">
      <c r="A46" s="4" t="str">
        <f>"121107"</f>
        <v>121107</v>
      </c>
      <c r="B46" s="4" t="s">
        <v>45</v>
      </c>
      <c r="C46" s="4">
        <v>5</v>
      </c>
      <c r="D46" s="8">
        <v>4467</v>
      </c>
      <c r="E46" s="8">
        <v>899</v>
      </c>
      <c r="F46" s="5">
        <f t="shared" si="1"/>
        <v>0.20125363778822475</v>
      </c>
    </row>
    <row r="47" spans="1:6" x14ac:dyDescent="0.25">
      <c r="A47" s="4" t="str">
        <f>"121108"</f>
        <v>121108</v>
      </c>
      <c r="B47" s="4" t="s">
        <v>46</v>
      </c>
      <c r="C47" s="4">
        <v>9</v>
      </c>
      <c r="D47" s="8">
        <v>7148</v>
      </c>
      <c r="E47" s="8">
        <v>1375</v>
      </c>
      <c r="F47" s="5">
        <f t="shared" si="1"/>
        <v>0.19236149972020145</v>
      </c>
    </row>
    <row r="48" spans="1:6" x14ac:dyDescent="0.25">
      <c r="A48" s="4" t="str">
        <f>"121109"</f>
        <v>121109</v>
      </c>
      <c r="B48" s="4" t="s">
        <v>47</v>
      </c>
      <c r="C48" s="4">
        <v>21</v>
      </c>
      <c r="D48" s="8">
        <v>18154</v>
      </c>
      <c r="E48" s="8">
        <v>2849</v>
      </c>
      <c r="F48" s="5">
        <f t="shared" si="1"/>
        <v>0.15693511071940069</v>
      </c>
    </row>
    <row r="49" spans="1:6" x14ac:dyDescent="0.25">
      <c r="A49" s="4" t="str">
        <f>"121110"</f>
        <v>121110</v>
      </c>
      <c r="B49" s="4" t="s">
        <v>48</v>
      </c>
      <c r="C49" s="4">
        <v>5</v>
      </c>
      <c r="D49" s="8">
        <v>6301</v>
      </c>
      <c r="E49" s="8">
        <v>1302</v>
      </c>
      <c r="F49" s="5">
        <f t="shared" si="1"/>
        <v>0.20663386764005715</v>
      </c>
    </row>
    <row r="50" spans="1:6" x14ac:dyDescent="0.25">
      <c r="A50" s="4" t="str">
        <f>"121111"</f>
        <v>121111</v>
      </c>
      <c r="B50" s="4" t="s">
        <v>49</v>
      </c>
      <c r="C50" s="4">
        <v>10</v>
      </c>
      <c r="D50" s="8">
        <v>11141</v>
      </c>
      <c r="E50" s="8">
        <v>1960</v>
      </c>
      <c r="F50" s="5">
        <f t="shared" si="1"/>
        <v>0.17592675702360649</v>
      </c>
    </row>
    <row r="51" spans="1:6" x14ac:dyDescent="0.25">
      <c r="A51" s="4" t="str">
        <f>"121112"</f>
        <v>121112</v>
      </c>
      <c r="B51" s="4" t="s">
        <v>50</v>
      </c>
      <c r="C51" s="4">
        <v>11</v>
      </c>
      <c r="D51" s="8">
        <v>13859</v>
      </c>
      <c r="E51" s="8">
        <v>2770</v>
      </c>
      <c r="F51" s="5">
        <f t="shared" si="1"/>
        <v>0.19987012049931452</v>
      </c>
    </row>
    <row r="52" spans="1:6" x14ac:dyDescent="0.25">
      <c r="A52" s="4" t="str">
        <f>"121113"</f>
        <v>121113</v>
      </c>
      <c r="B52" s="4" t="s">
        <v>51</v>
      </c>
      <c r="C52" s="4">
        <v>5</v>
      </c>
      <c r="D52" s="8">
        <v>3351</v>
      </c>
      <c r="E52" s="8">
        <v>657</v>
      </c>
      <c r="F52" s="5">
        <f t="shared" si="1"/>
        <v>0.19606087735004477</v>
      </c>
    </row>
    <row r="53" spans="1:6" x14ac:dyDescent="0.25">
      <c r="A53" s="4" t="str">
        <f>"121114"</f>
        <v>121114</v>
      </c>
      <c r="B53" s="4" t="s">
        <v>52</v>
      </c>
      <c r="C53" s="4">
        <v>9</v>
      </c>
      <c r="D53" s="8">
        <v>8250</v>
      </c>
      <c r="E53" s="8">
        <v>1001</v>
      </c>
      <c r="F53" s="5">
        <f t="shared" si="1"/>
        <v>0.12133333333333333</v>
      </c>
    </row>
    <row r="54" spans="1:6" x14ac:dyDescent="0.25">
      <c r="A54" s="4" t="str">
        <f>"121501"</f>
        <v>121501</v>
      </c>
      <c r="B54" s="4" t="s">
        <v>53</v>
      </c>
      <c r="C54" s="4">
        <v>3</v>
      </c>
      <c r="D54" s="8">
        <v>4180</v>
      </c>
      <c r="E54" s="8">
        <v>727</v>
      </c>
      <c r="F54" s="5">
        <f t="shared" si="1"/>
        <v>0.17392344497607656</v>
      </c>
    </row>
    <row r="55" spans="1:6" x14ac:dyDescent="0.25">
      <c r="A55" s="4" t="str">
        <f>"121502"</f>
        <v>121502</v>
      </c>
      <c r="B55" s="4" t="s">
        <v>54</v>
      </c>
      <c r="C55" s="4">
        <v>6</v>
      </c>
      <c r="D55" s="8">
        <v>7535</v>
      </c>
      <c r="E55" s="8">
        <v>1186</v>
      </c>
      <c r="F55" s="5">
        <f t="shared" si="1"/>
        <v>0.15739880557398805</v>
      </c>
    </row>
    <row r="56" spans="1:6" x14ac:dyDescent="0.25">
      <c r="A56" s="4" t="str">
        <f>"121503"</f>
        <v>121503</v>
      </c>
      <c r="B56" s="4" t="s">
        <v>55</v>
      </c>
      <c r="C56" s="4">
        <v>6</v>
      </c>
      <c r="D56" s="8">
        <v>6636</v>
      </c>
      <c r="E56" s="8">
        <v>1237</v>
      </c>
      <c r="F56" s="5">
        <f t="shared" si="1"/>
        <v>0.18640747438215793</v>
      </c>
    </row>
    <row r="57" spans="1:6" x14ac:dyDescent="0.25">
      <c r="A57" s="4" t="str">
        <f>"121504"</f>
        <v>121504</v>
      </c>
      <c r="B57" s="4" t="s">
        <v>56</v>
      </c>
      <c r="C57" s="4">
        <v>4</v>
      </c>
      <c r="D57" s="8">
        <v>5143</v>
      </c>
      <c r="E57" s="8">
        <v>807</v>
      </c>
      <c r="F57" s="5">
        <f t="shared" si="1"/>
        <v>0.15691230799144468</v>
      </c>
    </row>
    <row r="58" spans="1:6" x14ac:dyDescent="0.25">
      <c r="A58" s="4" t="str">
        <f>"121505"</f>
        <v>121505</v>
      </c>
      <c r="B58" s="4" t="s">
        <v>57</v>
      </c>
      <c r="C58" s="4">
        <v>6</v>
      </c>
      <c r="D58" s="8">
        <v>8357</v>
      </c>
      <c r="E58" s="8">
        <v>1718</v>
      </c>
      <c r="F58" s="5">
        <f t="shared" si="1"/>
        <v>0.2055761636951059</v>
      </c>
    </row>
    <row r="59" spans="1:6" x14ac:dyDescent="0.25">
      <c r="A59" s="4" t="str">
        <f>"121506"</f>
        <v>121506</v>
      </c>
      <c r="B59" s="4" t="s">
        <v>58</v>
      </c>
      <c r="C59" s="4">
        <v>9</v>
      </c>
      <c r="D59" s="8">
        <v>12695</v>
      </c>
      <c r="E59" s="8">
        <v>2064</v>
      </c>
      <c r="F59" s="5">
        <f t="shared" si="1"/>
        <v>0.16258369436786135</v>
      </c>
    </row>
    <row r="60" spans="1:6" x14ac:dyDescent="0.25">
      <c r="A60" s="4" t="str">
        <f>"121507"</f>
        <v>121507</v>
      </c>
      <c r="B60" s="4" t="s">
        <v>59</v>
      </c>
      <c r="C60" s="4">
        <v>8</v>
      </c>
      <c r="D60" s="8">
        <v>9534</v>
      </c>
      <c r="E60" s="8">
        <v>1882</v>
      </c>
      <c r="F60" s="5">
        <f t="shared" si="1"/>
        <v>0.197398783301867</v>
      </c>
    </row>
    <row r="61" spans="1:6" x14ac:dyDescent="0.25">
      <c r="A61" s="4" t="str">
        <f>"121508"</f>
        <v>121508</v>
      </c>
      <c r="B61" s="4" t="s">
        <v>60</v>
      </c>
      <c r="C61" s="4">
        <v>8</v>
      </c>
      <c r="D61" s="8">
        <v>7208</v>
      </c>
      <c r="E61" s="8">
        <v>1256</v>
      </c>
      <c r="F61" s="5">
        <f t="shared" si="1"/>
        <v>0.17425083240843509</v>
      </c>
    </row>
    <row r="62" spans="1:6" x14ac:dyDescent="0.25">
      <c r="A62" s="4" t="str">
        <f>"121509"</f>
        <v>121509</v>
      </c>
      <c r="B62" s="4" t="s">
        <v>61</v>
      </c>
      <c r="C62" s="4">
        <v>5</v>
      </c>
      <c r="D62" s="8">
        <v>4464</v>
      </c>
      <c r="E62" s="8">
        <v>929</v>
      </c>
      <c r="F62" s="5">
        <f t="shared" si="1"/>
        <v>0.20810931899641577</v>
      </c>
    </row>
    <row r="63" spans="1:6" x14ac:dyDescent="0.25">
      <c r="A63" s="4" t="str">
        <f>"121701"</f>
        <v>121701</v>
      </c>
      <c r="B63" s="4" t="s">
        <v>62</v>
      </c>
      <c r="C63" s="4">
        <v>19</v>
      </c>
      <c r="D63" s="8">
        <v>21937</v>
      </c>
      <c r="E63" s="8">
        <v>3399</v>
      </c>
      <c r="F63" s="5">
        <f t="shared" si="1"/>
        <v>0.15494370242056799</v>
      </c>
    </row>
    <row r="64" spans="1:6" x14ac:dyDescent="0.25">
      <c r="A64" s="4" t="str">
        <f>"121702"</f>
        <v>121702</v>
      </c>
      <c r="B64" s="4" t="s">
        <v>63</v>
      </c>
      <c r="C64" s="4">
        <v>8</v>
      </c>
      <c r="D64" s="8">
        <v>5528</v>
      </c>
      <c r="E64" s="8">
        <v>784</v>
      </c>
      <c r="F64" s="5">
        <f t="shared" si="1"/>
        <v>0.14182344428364688</v>
      </c>
    </row>
    <row r="65" spans="1:6" x14ac:dyDescent="0.25">
      <c r="A65" s="4" t="str">
        <f>"121703"</f>
        <v>121703</v>
      </c>
      <c r="B65" s="4" t="s">
        <v>64</v>
      </c>
      <c r="C65" s="4">
        <v>10</v>
      </c>
      <c r="D65" s="8">
        <v>10112</v>
      </c>
      <c r="E65" s="8">
        <v>1529</v>
      </c>
      <c r="F65" s="5">
        <f t="shared" si="1"/>
        <v>0.15120648734177214</v>
      </c>
    </row>
    <row r="66" spans="1:6" x14ac:dyDescent="0.25">
      <c r="A66" s="4" t="str">
        <f>"121704"</f>
        <v>121704</v>
      </c>
      <c r="B66" s="4" t="s">
        <v>65</v>
      </c>
      <c r="C66" s="4">
        <v>4</v>
      </c>
      <c r="D66" s="8">
        <v>6639</v>
      </c>
      <c r="E66" s="8">
        <v>1034</v>
      </c>
      <c r="F66" s="5">
        <f t="shared" ref="F66:F69" si="2">E66/D66</f>
        <v>0.15574634734146708</v>
      </c>
    </row>
    <row r="67" spans="1:6" x14ac:dyDescent="0.25">
      <c r="A67" s="4" t="str">
        <f>"121705"</f>
        <v>121705</v>
      </c>
      <c r="B67" s="4" t="s">
        <v>66</v>
      </c>
      <c r="C67" s="4">
        <v>8</v>
      </c>
      <c r="D67" s="8">
        <v>8727</v>
      </c>
      <c r="E67" s="8">
        <v>1088</v>
      </c>
      <c r="F67" s="5">
        <f t="shared" si="2"/>
        <v>0.1246705626217486</v>
      </c>
    </row>
    <row r="68" spans="1:6" x14ac:dyDescent="0.25">
      <c r="A68" s="4" t="str">
        <f>"126201"</f>
        <v>126201</v>
      </c>
      <c r="B68" s="4" t="s">
        <v>67</v>
      </c>
      <c r="C68" s="4">
        <v>47</v>
      </c>
      <c r="D68" s="8">
        <v>65140</v>
      </c>
      <c r="E68" s="8">
        <v>11510</v>
      </c>
      <c r="F68" s="5">
        <f t="shared" si="2"/>
        <v>0.17669634633097944</v>
      </c>
    </row>
    <row r="69" spans="1:6" s="2" customFormat="1" x14ac:dyDescent="0.25">
      <c r="A69" s="11" t="s">
        <v>72</v>
      </c>
      <c r="B69" s="12"/>
      <c r="C69" s="3">
        <f>SUM(C2:C68)</f>
        <v>654</v>
      </c>
      <c r="D69" s="9">
        <f>SUM(D2:D68)</f>
        <v>675242</v>
      </c>
      <c r="E69" s="9">
        <f>SUM(E2:E68)</f>
        <v>128151</v>
      </c>
      <c r="F69" s="10">
        <f t="shared" si="2"/>
        <v>0.18978529179168357</v>
      </c>
    </row>
  </sheetData>
  <mergeCells count="1">
    <mergeCell ref="A69:B6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&amp;C&amp;"Cambria,Pogrubiony"FREKWENCJA - 10 MAJA 2015 GODZ. 12-TA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Arkusz1!frekwencja_gminy_g12_00_tura1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Grażyna Długosz</cp:lastModifiedBy>
  <cp:lastPrinted>2015-05-24T11:11:30Z</cp:lastPrinted>
  <dcterms:created xsi:type="dcterms:W3CDTF">2015-05-10T10:32:14Z</dcterms:created>
  <dcterms:modified xsi:type="dcterms:W3CDTF">2015-05-24T11:11:35Z</dcterms:modified>
</cp:coreProperties>
</file>